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tabRatio="845" activeTab="0"/>
  </bookViews>
  <sheets>
    <sheet name="Playoff Apperances" sheetId="1" r:id="rId1"/>
    <sheet name="Overall Records" sheetId="2" r:id="rId2"/>
    <sheet name="Top 3 Breakdown" sheetId="3" r:id="rId3"/>
    <sheet name="Regular Season Championships" sheetId="4" r:id="rId4"/>
    <sheet name="Loser Bracket Appearances" sheetId="5" r:id="rId5"/>
    <sheet name="Bottom 3 Breakdown" sheetId="6" r:id="rId6"/>
    <sheet name="Highest Lowest Points" sheetId="7" r:id="rId7"/>
    <sheet name="Weeks of Top Bottom Pts" sheetId="8" r:id="rId8"/>
  </sheets>
  <definedNames/>
  <calcPr fullCalcOnLoad="1"/>
</workbook>
</file>

<file path=xl/sharedStrings.xml><?xml version="1.0" encoding="utf-8"?>
<sst xmlns="http://schemas.openxmlformats.org/spreadsheetml/2006/main" count="500" uniqueCount="90">
  <si>
    <t>Stefan</t>
  </si>
  <si>
    <t>Dan</t>
  </si>
  <si>
    <t>Jared</t>
  </si>
  <si>
    <t>Tom</t>
  </si>
  <si>
    <t>Rico</t>
  </si>
  <si>
    <t>Mr. S</t>
  </si>
  <si>
    <t>The Mystery Team</t>
  </si>
  <si>
    <t>Dave</t>
  </si>
  <si>
    <t>Dylan</t>
  </si>
  <si>
    <t>John</t>
  </si>
  <si>
    <t>Justin</t>
  </si>
  <si>
    <t>Total</t>
  </si>
  <si>
    <t>Knowles</t>
  </si>
  <si>
    <t>Total Appearences</t>
  </si>
  <si>
    <t>Mrs. H</t>
  </si>
  <si>
    <t>The MT</t>
  </si>
  <si>
    <t>Kate</t>
  </si>
  <si>
    <t>Neal</t>
  </si>
  <si>
    <t>Eddie</t>
  </si>
  <si>
    <t>Blank</t>
  </si>
  <si>
    <t>Win %</t>
  </si>
  <si>
    <t>Lose %</t>
  </si>
  <si>
    <t>Since 2005</t>
  </si>
  <si>
    <t>1st</t>
  </si>
  <si>
    <t>2nd</t>
  </si>
  <si>
    <t>3rd</t>
  </si>
  <si>
    <t>Mystery</t>
  </si>
  <si>
    <t>Mrs. S</t>
  </si>
  <si>
    <t>Steve</t>
  </si>
  <si>
    <t>W/L Seasons</t>
  </si>
  <si>
    <t>Reg. Season Champ</t>
  </si>
  <si>
    <t>Final Placement</t>
  </si>
  <si>
    <t>Trophy Winner</t>
  </si>
  <si>
    <t>4th</t>
  </si>
  <si>
    <t>Record</t>
  </si>
  <si>
    <t>14-1</t>
  </si>
  <si>
    <t>8-5</t>
  </si>
  <si>
    <t>9-4</t>
  </si>
  <si>
    <t>10-4</t>
  </si>
  <si>
    <t>7-6</t>
  </si>
  <si>
    <t>10-3</t>
  </si>
  <si>
    <t>11-4</t>
  </si>
  <si>
    <t>12-1</t>
  </si>
  <si>
    <t>5-8</t>
  </si>
  <si>
    <t>9-5</t>
  </si>
  <si>
    <t>Champs</t>
  </si>
  <si>
    <t>Conversions</t>
  </si>
  <si>
    <t>Percentage</t>
  </si>
  <si>
    <t>Jared *</t>
  </si>
  <si>
    <t>Dylan *</t>
  </si>
  <si>
    <t>Stefan *</t>
  </si>
  <si>
    <t>Mr. S *</t>
  </si>
  <si>
    <t>The Mystery Team *</t>
  </si>
  <si>
    <t>Dave *</t>
  </si>
  <si>
    <t>Tom *</t>
  </si>
  <si>
    <t>Mrs. H *</t>
  </si>
  <si>
    <t>Eddie *</t>
  </si>
  <si>
    <t>Justin *</t>
  </si>
  <si>
    <t>Rico *</t>
  </si>
  <si>
    <t>Steve *</t>
  </si>
  <si>
    <t>Divisions Won</t>
  </si>
  <si>
    <t>Top Points</t>
  </si>
  <si>
    <t>Bottom Points</t>
  </si>
  <si>
    <t>Mr. Siwula</t>
  </si>
  <si>
    <t>Mrs.H</t>
  </si>
  <si>
    <t>Mrs. Siwula</t>
  </si>
  <si>
    <t>Dan *</t>
  </si>
  <si>
    <t>Ryan</t>
  </si>
  <si>
    <t xml:space="preserve">Stefan </t>
  </si>
  <si>
    <t>Nate</t>
  </si>
  <si>
    <t>5th</t>
  </si>
  <si>
    <t>6th</t>
  </si>
  <si>
    <t>7th</t>
  </si>
  <si>
    <t>8th</t>
  </si>
  <si>
    <t>9th</t>
  </si>
  <si>
    <t>10th</t>
  </si>
  <si>
    <t>11th</t>
  </si>
  <si>
    <t>12th</t>
  </si>
  <si>
    <t>Average</t>
  </si>
  <si>
    <t>Avg. Win %</t>
  </si>
  <si>
    <t>11-2</t>
  </si>
  <si>
    <t>Myster Team</t>
  </si>
  <si>
    <t>Mystery Team</t>
  </si>
  <si>
    <t>11-3</t>
  </si>
  <si>
    <t>8-6</t>
  </si>
  <si>
    <t>7-4</t>
  </si>
  <si>
    <t>John *</t>
  </si>
  <si>
    <t>13-0</t>
  </si>
  <si>
    <t>Kari</t>
  </si>
  <si>
    <t>19-7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</si>
</sst>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0.0%"/>
    <numFmt numFmtId="166" formatCode="[$-409]dddd\,\ mmmm\ d\,\ yyyy"/>
    <numFmt numFmtId="167" formatCode="[$-409]h:mm:ss\ AM/PM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color indexed="57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57" applyFont="1" applyAlignment="1">
      <alignment horizontal="center"/>
      <protection/>
    </xf>
    <xf numFmtId="0" fontId="0" fillId="0" borderId="0" xfId="57" applyAlignment="1">
      <alignment horizontal="center"/>
      <protection/>
    </xf>
    <xf numFmtId="0" fontId="1" fillId="0" borderId="0" xfId="57" applyFont="1" applyAlignment="1">
      <alignment horizontal="center"/>
      <protection/>
    </xf>
    <xf numFmtId="0" fontId="5" fillId="0" borderId="11" xfId="57" applyFont="1" applyBorder="1" applyAlignment="1">
      <alignment horizontal="center"/>
      <protection/>
    </xf>
    <xf numFmtId="0" fontId="3" fillId="0" borderId="12" xfId="57" applyFont="1" applyBorder="1" applyAlignment="1">
      <alignment horizontal="center"/>
      <protection/>
    </xf>
    <xf numFmtId="0" fontId="5" fillId="13" borderId="11" xfId="57" applyFont="1" applyFill="1" applyBorder="1" applyAlignment="1">
      <alignment horizontal="center"/>
      <protection/>
    </xf>
    <xf numFmtId="0" fontId="3" fillId="13" borderId="12" xfId="57" applyFont="1" applyFill="1" applyBorder="1" applyAlignment="1">
      <alignment horizontal="center"/>
      <protection/>
    </xf>
    <xf numFmtId="0" fontId="5" fillId="33" borderId="11" xfId="57" applyFont="1" applyFill="1" applyBorder="1" applyAlignment="1">
      <alignment horizontal="center"/>
      <protection/>
    </xf>
    <xf numFmtId="0" fontId="3" fillId="33" borderId="12" xfId="57" applyFont="1" applyFill="1" applyBorder="1" applyAlignment="1">
      <alignment horizontal="center"/>
      <protection/>
    </xf>
    <xf numFmtId="0" fontId="5" fillId="0" borderId="13" xfId="57" applyFont="1" applyBorder="1" applyAlignment="1">
      <alignment horizontal="center"/>
      <protection/>
    </xf>
    <xf numFmtId="0" fontId="3" fillId="0" borderId="14" xfId="57" applyFont="1" applyBorder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5" fillId="0" borderId="15" xfId="57" applyFont="1" applyBorder="1" applyAlignment="1">
      <alignment horizontal="center"/>
      <protection/>
    </xf>
    <xf numFmtId="0" fontId="3" fillId="0" borderId="16" xfId="57" applyFont="1" applyBorder="1" applyAlignment="1">
      <alignment horizontal="center"/>
      <protection/>
    </xf>
    <xf numFmtId="0" fontId="5" fillId="0" borderId="17" xfId="57" applyFont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34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5" fillId="0" borderId="11" xfId="57" applyFont="1" applyFill="1" applyBorder="1" applyAlignment="1">
      <alignment horizontal="center"/>
      <protection/>
    </xf>
    <xf numFmtId="0" fontId="3" fillId="0" borderId="12" xfId="57" applyFont="1" applyFill="1" applyBorder="1" applyAlignment="1">
      <alignment horizontal="center"/>
      <protection/>
    </xf>
    <xf numFmtId="0" fontId="49" fillId="0" borderId="18" xfId="57" applyFont="1" applyBorder="1" applyAlignment="1">
      <alignment horizontal="center"/>
      <protection/>
    </xf>
    <xf numFmtId="0" fontId="49" fillId="0" borderId="19" xfId="57" applyFont="1" applyBorder="1" applyAlignment="1">
      <alignment horizontal="center"/>
      <protection/>
    </xf>
    <xf numFmtId="0" fontId="50" fillId="0" borderId="20" xfId="57" applyFont="1" applyBorder="1" applyAlignment="1">
      <alignment horizontal="center"/>
      <protection/>
    </xf>
    <xf numFmtId="0" fontId="1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10" fontId="0" fillId="0" borderId="0" xfId="60" applyNumberFormat="1" applyFont="1" applyAlignment="1">
      <alignment horizontal="center"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0" fillId="0" borderId="0" xfId="57" applyNumberFormat="1" applyAlignment="1">
      <alignment horizontal="center"/>
      <protection/>
    </xf>
    <xf numFmtId="164" fontId="0" fillId="0" borderId="0" xfId="57" applyNumberFormat="1" applyFont="1" applyAlignment="1">
      <alignment horizontal="center"/>
      <protection/>
    </xf>
    <xf numFmtId="0" fontId="51" fillId="0" borderId="0" xfId="57" applyFont="1" applyAlignment="1">
      <alignment horizontal="center"/>
      <protection/>
    </xf>
    <xf numFmtId="2" fontId="0" fillId="0" borderId="0" xfId="57" applyNumberFormat="1" applyFont="1" applyAlignment="1">
      <alignment horizontal="center"/>
      <protection/>
    </xf>
    <xf numFmtId="1" fontId="51" fillId="0" borderId="20" xfId="57" applyNumberFormat="1" applyFont="1" applyBorder="1" applyAlignment="1">
      <alignment horizontal="center"/>
      <protection/>
    </xf>
    <xf numFmtId="1" fontId="51" fillId="0" borderId="18" xfId="57" applyNumberFormat="1" applyFont="1" applyBorder="1" applyAlignment="1">
      <alignment horizontal="center"/>
      <protection/>
    </xf>
    <xf numFmtId="1" fontId="49" fillId="0" borderId="19" xfId="57" applyNumberFormat="1" applyFont="1" applyBorder="1" applyAlignment="1">
      <alignment horizontal="center"/>
      <protection/>
    </xf>
    <xf numFmtId="0" fontId="1" fillId="0" borderId="11" xfId="57" applyFont="1" applyBorder="1" applyAlignment="1">
      <alignment horizontal="center"/>
      <protection/>
    </xf>
    <xf numFmtId="0" fontId="1" fillId="0" borderId="12" xfId="57" applyFont="1" applyBorder="1" applyAlignment="1">
      <alignment horizontal="center"/>
      <protection/>
    </xf>
    <xf numFmtId="0" fontId="0" fillId="0" borderId="11" xfId="57" applyFont="1" applyBorder="1" applyAlignment="1">
      <alignment horizontal="center"/>
      <protection/>
    </xf>
    <xf numFmtId="0" fontId="0" fillId="0" borderId="12" xfId="57" applyFont="1" applyBorder="1" applyAlignment="1">
      <alignment horizontal="center"/>
      <protection/>
    </xf>
    <xf numFmtId="0" fontId="49" fillId="0" borderId="12" xfId="57" applyFont="1" applyBorder="1" applyAlignment="1">
      <alignment horizontal="center"/>
      <protection/>
    </xf>
    <xf numFmtId="0" fontId="49" fillId="13" borderId="12" xfId="57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21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" fillId="0" borderId="22" xfId="57" applyFont="1" applyBorder="1" applyAlignment="1">
      <alignment horizontal="center"/>
      <protection/>
    </xf>
    <xf numFmtId="0" fontId="1" fillId="0" borderId="23" xfId="57" applyFont="1" applyBorder="1" applyAlignment="1">
      <alignment horizontal="center"/>
      <protection/>
    </xf>
    <xf numFmtId="164" fontId="0" fillId="0" borderId="15" xfId="57" applyNumberFormat="1" applyBorder="1" applyAlignment="1">
      <alignment horizontal="center"/>
      <protection/>
    </xf>
    <xf numFmtId="164" fontId="0" fillId="0" borderId="16" xfId="57" applyNumberFormat="1" applyBorder="1" applyAlignment="1">
      <alignment horizontal="center"/>
      <protection/>
    </xf>
    <xf numFmtId="164" fontId="0" fillId="0" borderId="22" xfId="57" applyNumberFormat="1" applyBorder="1" applyAlignment="1">
      <alignment horizontal="center"/>
      <protection/>
    </xf>
    <xf numFmtId="164" fontId="0" fillId="0" borderId="23" xfId="57" applyNumberFormat="1" applyBorder="1" applyAlignment="1">
      <alignment horizontal="center"/>
      <protection/>
    </xf>
    <xf numFmtId="2" fontId="0" fillId="0" borderId="24" xfId="57" applyNumberFormat="1" applyBorder="1" applyAlignment="1">
      <alignment horizontal="center"/>
      <protection/>
    </xf>
    <xf numFmtId="2" fontId="0" fillId="0" borderId="25" xfId="57" applyNumberFormat="1" applyBorder="1" applyAlignment="1">
      <alignment horizontal="center"/>
      <protection/>
    </xf>
    <xf numFmtId="164" fontId="0" fillId="0" borderId="17" xfId="57" applyNumberFormat="1" applyBorder="1" applyAlignment="1">
      <alignment horizontal="center"/>
      <protection/>
    </xf>
    <xf numFmtId="164" fontId="0" fillId="0" borderId="26" xfId="57" applyNumberFormat="1" applyBorder="1" applyAlignment="1">
      <alignment horizontal="center"/>
      <protection/>
    </xf>
    <xf numFmtId="0" fontId="7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PageLayoutView="0" workbookViewId="0" topLeftCell="A1">
      <selection activeCell="O29" sqref="O29"/>
    </sheetView>
  </sheetViews>
  <sheetFormatPr defaultColWidth="9.140625" defaultRowHeight="12.75"/>
  <cols>
    <col min="1" max="1" width="16.57421875" style="1" bestFit="1" customWidth="1"/>
    <col min="2" max="3" width="5.7109375" style="1" bestFit="1" customWidth="1"/>
    <col min="4" max="5" width="16.140625" style="1" bestFit="1" customWidth="1"/>
    <col min="6" max="6" width="7.57421875" style="1" bestFit="1" customWidth="1"/>
    <col min="7" max="7" width="17.57421875" style="1" bestFit="1" customWidth="1"/>
    <col min="8" max="8" width="7.00390625" style="1" bestFit="1" customWidth="1"/>
    <col min="9" max="9" width="7.7109375" style="1" bestFit="1" customWidth="1"/>
    <col min="10" max="10" width="16.140625" style="1" bestFit="1" customWidth="1"/>
    <col min="11" max="12" width="7.57421875" style="1" bestFit="1" customWidth="1"/>
    <col min="13" max="13" width="7.00390625" style="1" bestFit="1" customWidth="1"/>
    <col min="14" max="16384" width="9.140625" style="1" customWidth="1"/>
  </cols>
  <sheetData>
    <row r="1" spans="1:18" s="2" customFormat="1" ht="12.75">
      <c r="A1" s="2">
        <v>2002</v>
      </c>
      <c r="B1" s="2">
        <v>2003</v>
      </c>
      <c r="C1" s="2">
        <v>2004</v>
      </c>
      <c r="D1" s="2">
        <v>2005</v>
      </c>
      <c r="E1" s="2">
        <v>2006</v>
      </c>
      <c r="F1" s="2">
        <v>2007</v>
      </c>
      <c r="G1" s="2">
        <v>2008</v>
      </c>
      <c r="H1" s="2">
        <v>2009</v>
      </c>
      <c r="I1" s="2">
        <v>2010</v>
      </c>
      <c r="J1" s="2">
        <v>2011</v>
      </c>
      <c r="K1" s="2">
        <v>2012</v>
      </c>
      <c r="L1" s="2">
        <v>2013</v>
      </c>
      <c r="M1" s="2">
        <v>2014</v>
      </c>
      <c r="N1" s="2">
        <v>2015</v>
      </c>
      <c r="O1" s="2">
        <v>2016</v>
      </c>
      <c r="P1" s="2">
        <v>2017</v>
      </c>
      <c r="Q1" s="2">
        <v>2018</v>
      </c>
      <c r="R1" s="2">
        <v>2019</v>
      </c>
    </row>
    <row r="2" spans="1:18" ht="12.75">
      <c r="A2" s="4" t="s">
        <v>2</v>
      </c>
      <c r="B2" s="1" t="s">
        <v>7</v>
      </c>
      <c r="C2" s="1" t="s">
        <v>7</v>
      </c>
      <c r="D2" s="1" t="s">
        <v>7</v>
      </c>
      <c r="E2" s="1" t="s">
        <v>1</v>
      </c>
      <c r="F2" s="1" t="s">
        <v>7</v>
      </c>
      <c r="G2" s="1" t="s">
        <v>53</v>
      </c>
      <c r="H2" s="4" t="s">
        <v>4</v>
      </c>
      <c r="I2" s="4" t="s">
        <v>49</v>
      </c>
      <c r="J2" s="1" t="s">
        <v>57</v>
      </c>
      <c r="K2" s="1" t="s">
        <v>50</v>
      </c>
      <c r="L2" s="4" t="s">
        <v>49</v>
      </c>
      <c r="M2" s="1" t="s">
        <v>49</v>
      </c>
      <c r="N2" s="4" t="s">
        <v>57</v>
      </c>
      <c r="O2" s="1" t="s">
        <v>53</v>
      </c>
      <c r="P2" s="1" t="s">
        <v>56</v>
      </c>
      <c r="Q2" s="1" t="s">
        <v>49</v>
      </c>
      <c r="R2" s="1" t="s">
        <v>54</v>
      </c>
    </row>
    <row r="3" spans="1:18" ht="12.75">
      <c r="A3" s="4" t="s">
        <v>6</v>
      </c>
      <c r="B3" s="1" t="s">
        <v>8</v>
      </c>
      <c r="C3" s="1" t="s">
        <v>8</v>
      </c>
      <c r="D3" s="1" t="s">
        <v>49</v>
      </c>
      <c r="E3" s="1" t="s">
        <v>48</v>
      </c>
      <c r="F3" s="1" t="s">
        <v>49</v>
      </c>
      <c r="G3" s="1" t="s">
        <v>4</v>
      </c>
      <c r="H3" s="4" t="s">
        <v>0</v>
      </c>
      <c r="I3" s="4" t="s">
        <v>50</v>
      </c>
      <c r="J3" s="1" t="s">
        <v>0</v>
      </c>
      <c r="K3" s="1" t="s">
        <v>2</v>
      </c>
      <c r="L3" s="4" t="s">
        <v>7</v>
      </c>
      <c r="M3" s="1" t="s">
        <v>48</v>
      </c>
      <c r="N3" s="4" t="s">
        <v>56</v>
      </c>
      <c r="O3" s="1" t="s">
        <v>50</v>
      </c>
      <c r="P3" s="1" t="s">
        <v>51</v>
      </c>
      <c r="Q3" s="1" t="s">
        <v>7</v>
      </c>
      <c r="R3" s="1" t="s">
        <v>48</v>
      </c>
    </row>
    <row r="4" spans="1:18" ht="12.75">
      <c r="A4" s="4" t="s">
        <v>3</v>
      </c>
      <c r="B4" s="1" t="s">
        <v>2</v>
      </c>
      <c r="C4" s="1" t="s">
        <v>2</v>
      </c>
      <c r="D4" s="1" t="s">
        <v>48</v>
      </c>
      <c r="E4" s="1" t="s">
        <v>10</v>
      </c>
      <c r="F4" s="1" t="s">
        <v>48</v>
      </c>
      <c r="G4" s="1" t="s">
        <v>3</v>
      </c>
      <c r="H4" s="4" t="s">
        <v>53</v>
      </c>
      <c r="I4" s="4" t="s">
        <v>54</v>
      </c>
      <c r="J4" s="1" t="s">
        <v>86</v>
      </c>
      <c r="K4" s="1" t="s">
        <v>57</v>
      </c>
      <c r="L4" s="4" t="s">
        <v>0</v>
      </c>
      <c r="M4" s="1" t="s">
        <v>10</v>
      </c>
      <c r="N4" s="4" t="s">
        <v>5</v>
      </c>
      <c r="O4" s="1" t="s">
        <v>51</v>
      </c>
      <c r="P4" s="1" t="s">
        <v>53</v>
      </c>
      <c r="Q4" s="1" t="s">
        <v>66</v>
      </c>
      <c r="R4" s="1" t="s">
        <v>28</v>
      </c>
    </row>
    <row r="5" spans="1:18" ht="12.75">
      <c r="A5" s="4" t="s">
        <v>7</v>
      </c>
      <c r="B5" s="1" t="s">
        <v>3</v>
      </c>
      <c r="C5" s="1" t="s">
        <v>3</v>
      </c>
      <c r="D5" s="1" t="s">
        <v>12</v>
      </c>
      <c r="E5" s="1" t="s">
        <v>51</v>
      </c>
      <c r="F5" s="4" t="s">
        <v>4</v>
      </c>
      <c r="G5" s="1" t="s">
        <v>52</v>
      </c>
      <c r="H5" s="4" t="s">
        <v>51</v>
      </c>
      <c r="I5" s="4" t="s">
        <v>10</v>
      </c>
      <c r="J5" s="1" t="s">
        <v>2</v>
      </c>
      <c r="K5" s="1" t="s">
        <v>53</v>
      </c>
      <c r="L5" s="4" t="s">
        <v>55</v>
      </c>
      <c r="M5" s="1" t="s">
        <v>56</v>
      </c>
      <c r="N5" s="4" t="s">
        <v>0</v>
      </c>
      <c r="O5" s="1" t="s">
        <v>2</v>
      </c>
      <c r="P5" s="1" t="s">
        <v>10</v>
      </c>
      <c r="Q5" s="1" t="s">
        <v>28</v>
      </c>
      <c r="R5" s="1" t="s">
        <v>53</v>
      </c>
    </row>
    <row r="6" spans="4:18" ht="12.75">
      <c r="D6" s="1" t="s">
        <v>5</v>
      </c>
      <c r="E6" s="1" t="s">
        <v>4</v>
      </c>
      <c r="F6" s="1" t="s">
        <v>5</v>
      </c>
      <c r="H6" s="4" t="s">
        <v>48</v>
      </c>
      <c r="I6" s="4" t="s">
        <v>55</v>
      </c>
      <c r="J6" s="1" t="s">
        <v>51</v>
      </c>
      <c r="K6" s="1" t="s">
        <v>4</v>
      </c>
      <c r="M6" s="1" t="s">
        <v>14</v>
      </c>
      <c r="N6" s="4" t="s">
        <v>58</v>
      </c>
      <c r="O6" s="1" t="s">
        <v>18</v>
      </c>
      <c r="P6" s="1" t="s">
        <v>2</v>
      </c>
      <c r="Q6" s="1" t="s">
        <v>50</v>
      </c>
      <c r="R6" s="1" t="s">
        <v>4</v>
      </c>
    </row>
    <row r="7" spans="4:18" ht="12.75">
      <c r="D7" s="1" t="s">
        <v>0</v>
      </c>
      <c r="E7" s="1" t="s">
        <v>50</v>
      </c>
      <c r="F7" s="1" t="s">
        <v>50</v>
      </c>
      <c r="H7" s="4" t="s">
        <v>54</v>
      </c>
      <c r="I7" s="4" t="s">
        <v>12</v>
      </c>
      <c r="J7" s="1" t="s">
        <v>53</v>
      </c>
      <c r="K7" s="1" t="s">
        <v>49</v>
      </c>
      <c r="M7" s="1" t="s">
        <v>0</v>
      </c>
      <c r="N7" s="4" t="s">
        <v>49</v>
      </c>
      <c r="O7" s="1" t="s">
        <v>59</v>
      </c>
      <c r="P7" s="1" t="s">
        <v>59</v>
      </c>
      <c r="Q7" s="1" t="s">
        <v>10</v>
      </c>
      <c r="R7" s="1" t="s">
        <v>0</v>
      </c>
    </row>
    <row r="8" spans="4:5" ht="12.75">
      <c r="D8" s="1" t="s">
        <v>6</v>
      </c>
      <c r="E8" s="1" t="s">
        <v>6</v>
      </c>
    </row>
    <row r="9" spans="4:5" ht="12.75">
      <c r="D9" s="1" t="s">
        <v>3</v>
      </c>
      <c r="E9" s="1" t="s">
        <v>3</v>
      </c>
    </row>
    <row r="14" spans="4:11" ht="12.75">
      <c r="D14" s="59" t="s">
        <v>13</v>
      </c>
      <c r="E14" s="59"/>
      <c r="G14" s="60" t="s">
        <v>22</v>
      </c>
      <c r="H14" s="59"/>
      <c r="J14" s="60" t="s">
        <v>60</v>
      </c>
      <c r="K14" s="59"/>
    </row>
    <row r="15" spans="4:11" ht="12.75">
      <c r="D15" s="3" t="s">
        <v>1</v>
      </c>
      <c r="E15" s="3">
        <v>2</v>
      </c>
      <c r="G15" s="3" t="s">
        <v>1</v>
      </c>
      <c r="H15" s="3">
        <v>2</v>
      </c>
      <c r="J15" s="3" t="s">
        <v>1</v>
      </c>
      <c r="K15" s="3">
        <v>1</v>
      </c>
    </row>
    <row r="16" spans="4:11" ht="12.75">
      <c r="D16" s="3" t="s">
        <v>7</v>
      </c>
      <c r="E16" s="3">
        <v>14</v>
      </c>
      <c r="G16" s="3" t="s">
        <v>7</v>
      </c>
      <c r="H16" s="3">
        <v>11</v>
      </c>
      <c r="J16" s="3" t="s">
        <v>7</v>
      </c>
      <c r="K16" s="3">
        <v>7</v>
      </c>
    </row>
    <row r="17" spans="4:11" ht="12.75">
      <c r="D17" s="3" t="s">
        <v>8</v>
      </c>
      <c r="E17" s="3">
        <v>10</v>
      </c>
      <c r="G17" s="3" t="s">
        <v>8</v>
      </c>
      <c r="H17" s="3">
        <v>8</v>
      </c>
      <c r="J17" s="3" t="s">
        <v>8</v>
      </c>
      <c r="K17" s="3">
        <v>8</v>
      </c>
    </row>
    <row r="18" spans="4:11" ht="12.75">
      <c r="D18" s="3" t="s">
        <v>2</v>
      </c>
      <c r="E18" s="3">
        <v>13</v>
      </c>
      <c r="G18" s="3" t="s">
        <v>2</v>
      </c>
      <c r="H18" s="3">
        <v>10</v>
      </c>
      <c r="J18" s="3" t="s">
        <v>2</v>
      </c>
      <c r="K18" s="3">
        <v>6</v>
      </c>
    </row>
    <row r="19" spans="4:11" ht="12.75">
      <c r="D19" s="3" t="s">
        <v>9</v>
      </c>
      <c r="E19" s="3">
        <v>1</v>
      </c>
      <c r="G19" s="3" t="s">
        <v>9</v>
      </c>
      <c r="H19" s="3">
        <v>1</v>
      </c>
      <c r="J19" s="3" t="s">
        <v>9</v>
      </c>
      <c r="K19" s="3">
        <v>1</v>
      </c>
    </row>
    <row r="20" spans="4:11" ht="12.75">
      <c r="D20" s="3" t="s">
        <v>10</v>
      </c>
      <c r="E20" s="3">
        <v>8</v>
      </c>
      <c r="G20" s="3" t="s">
        <v>10</v>
      </c>
      <c r="H20" s="3">
        <v>8</v>
      </c>
      <c r="J20" s="3" t="s">
        <v>10</v>
      </c>
      <c r="K20" s="3">
        <v>3</v>
      </c>
    </row>
    <row r="21" spans="4:11" ht="12.75">
      <c r="D21" s="3" t="s">
        <v>12</v>
      </c>
      <c r="E21" s="3">
        <v>2</v>
      </c>
      <c r="G21" s="3" t="s">
        <v>12</v>
      </c>
      <c r="H21" s="3">
        <v>2</v>
      </c>
      <c r="J21" s="3" t="s">
        <v>12</v>
      </c>
      <c r="K21" s="3"/>
    </row>
    <row r="22" spans="4:11" ht="12.75">
      <c r="D22" s="3" t="s">
        <v>5</v>
      </c>
      <c r="E22" s="3">
        <v>8</v>
      </c>
      <c r="G22" s="3" t="s">
        <v>5</v>
      </c>
      <c r="H22" s="3">
        <v>8</v>
      </c>
      <c r="J22" s="3" t="s">
        <v>5</v>
      </c>
      <c r="K22" s="3">
        <v>5</v>
      </c>
    </row>
    <row r="23" spans="4:11" ht="12.75">
      <c r="D23" s="3" t="s">
        <v>4</v>
      </c>
      <c r="E23" s="3">
        <v>7</v>
      </c>
      <c r="G23" s="3" t="s">
        <v>4</v>
      </c>
      <c r="H23" s="3">
        <v>7</v>
      </c>
      <c r="J23" s="3" t="s">
        <v>4</v>
      </c>
      <c r="K23" s="3">
        <v>1</v>
      </c>
    </row>
    <row r="24" spans="4:11" ht="12.75">
      <c r="D24" s="3" t="s">
        <v>0</v>
      </c>
      <c r="E24" s="3">
        <v>13</v>
      </c>
      <c r="G24" s="3" t="s">
        <v>0</v>
      </c>
      <c r="H24" s="3">
        <v>13</v>
      </c>
      <c r="J24" s="3" t="s">
        <v>0</v>
      </c>
      <c r="K24" s="3">
        <v>6</v>
      </c>
    </row>
    <row r="25" spans="4:11" ht="12.75">
      <c r="D25" s="3" t="s">
        <v>6</v>
      </c>
      <c r="E25" s="3">
        <v>4</v>
      </c>
      <c r="G25" s="3" t="s">
        <v>6</v>
      </c>
      <c r="H25" s="3">
        <v>3</v>
      </c>
      <c r="J25" s="3" t="s">
        <v>6</v>
      </c>
      <c r="K25" s="3">
        <v>1</v>
      </c>
    </row>
    <row r="26" spans="4:11" ht="12.75">
      <c r="D26" s="3" t="s">
        <v>3</v>
      </c>
      <c r="E26" s="3">
        <v>9</v>
      </c>
      <c r="G26" s="3" t="s">
        <v>3</v>
      </c>
      <c r="H26" s="3">
        <v>6</v>
      </c>
      <c r="J26" s="3" t="s">
        <v>3</v>
      </c>
      <c r="K26" s="3">
        <v>3</v>
      </c>
    </row>
    <row r="27" spans="4:11" ht="12.75">
      <c r="D27" s="5" t="s">
        <v>14</v>
      </c>
      <c r="E27" s="3">
        <v>3</v>
      </c>
      <c r="G27" s="5" t="s">
        <v>14</v>
      </c>
      <c r="H27" s="3">
        <v>3</v>
      </c>
      <c r="J27" s="5" t="s">
        <v>14</v>
      </c>
      <c r="K27" s="3">
        <v>2</v>
      </c>
    </row>
    <row r="28" spans="4:11" ht="12.75">
      <c r="D28" s="3" t="s">
        <v>18</v>
      </c>
      <c r="E28" s="3">
        <v>4</v>
      </c>
      <c r="G28" s="3" t="s">
        <v>18</v>
      </c>
      <c r="H28" s="3">
        <v>4</v>
      </c>
      <c r="J28" s="3" t="s">
        <v>18</v>
      </c>
      <c r="K28" s="3">
        <v>3</v>
      </c>
    </row>
    <row r="29" spans="4:11" ht="12.75">
      <c r="D29" s="3" t="s">
        <v>28</v>
      </c>
      <c r="E29" s="3">
        <v>4</v>
      </c>
      <c r="G29" s="3" t="s">
        <v>28</v>
      </c>
      <c r="H29" s="3">
        <v>4</v>
      </c>
      <c r="J29" s="3" t="s">
        <v>28</v>
      </c>
      <c r="K29" s="3">
        <v>2</v>
      </c>
    </row>
  </sheetData>
  <sheetProtection/>
  <mergeCells count="3">
    <mergeCell ref="D14:E14"/>
    <mergeCell ref="G14:H14"/>
    <mergeCell ref="J14:K1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Y32"/>
  <sheetViews>
    <sheetView zoomScalePageLayoutView="0" workbookViewId="0" topLeftCell="A1">
      <selection activeCell="N36" sqref="N36"/>
    </sheetView>
  </sheetViews>
  <sheetFormatPr defaultColWidth="9.140625" defaultRowHeight="12.75"/>
  <cols>
    <col min="1" max="1" width="16.7109375" style="6" bestFit="1" customWidth="1"/>
    <col min="2" max="15" width="3.7109375" style="7" customWidth="1"/>
    <col min="16" max="17" width="4.28125" style="7" customWidth="1"/>
    <col min="18" max="43" width="3.7109375" style="7" customWidth="1"/>
    <col min="44" max="16384" width="9.140625" style="7" customWidth="1"/>
  </cols>
  <sheetData>
    <row r="1" ht="13.5" thickBot="1"/>
    <row r="2" spans="1:47" s="8" customFormat="1" ht="13.5" thickBot="1">
      <c r="A2" s="6"/>
      <c r="B2" s="61" t="s">
        <v>2</v>
      </c>
      <c r="C2" s="62"/>
      <c r="D2" s="61" t="s">
        <v>8</v>
      </c>
      <c r="E2" s="62"/>
      <c r="F2" s="61" t="s">
        <v>3</v>
      </c>
      <c r="G2" s="62"/>
      <c r="H2" s="61" t="s">
        <v>7</v>
      </c>
      <c r="I2" s="62"/>
      <c r="J2" s="61" t="s">
        <v>15</v>
      </c>
      <c r="K2" s="62"/>
      <c r="L2" s="61" t="s">
        <v>4</v>
      </c>
      <c r="M2" s="62"/>
      <c r="N2" s="61" t="s">
        <v>0</v>
      </c>
      <c r="O2" s="62"/>
      <c r="P2" s="61" t="s">
        <v>12</v>
      </c>
      <c r="Q2" s="62"/>
      <c r="R2" s="61" t="s">
        <v>5</v>
      </c>
      <c r="S2" s="62"/>
      <c r="T2" s="61" t="s">
        <v>9</v>
      </c>
      <c r="U2" s="62"/>
      <c r="V2" s="61" t="s">
        <v>10</v>
      </c>
      <c r="W2" s="62"/>
      <c r="X2" s="61" t="s">
        <v>1</v>
      </c>
      <c r="Y2" s="62"/>
      <c r="Z2" s="61" t="s">
        <v>16</v>
      </c>
      <c r="AA2" s="62"/>
      <c r="AB2" s="61" t="s">
        <v>14</v>
      </c>
      <c r="AC2" s="62"/>
      <c r="AD2" s="61" t="s">
        <v>17</v>
      </c>
      <c r="AE2" s="62"/>
      <c r="AF2" s="61" t="s">
        <v>18</v>
      </c>
      <c r="AG2" s="62"/>
      <c r="AH2" s="61" t="s">
        <v>27</v>
      </c>
      <c r="AI2" s="62"/>
      <c r="AJ2" s="61" t="s">
        <v>28</v>
      </c>
      <c r="AK2" s="62"/>
      <c r="AL2" s="61" t="s">
        <v>67</v>
      </c>
      <c r="AM2" s="62"/>
      <c r="AN2" s="61" t="s">
        <v>88</v>
      </c>
      <c r="AO2" s="62"/>
      <c r="AP2" s="61" t="s">
        <v>69</v>
      </c>
      <c r="AQ2" s="62"/>
      <c r="AT2" s="47" t="s">
        <v>2</v>
      </c>
      <c r="AU2" s="46">
        <f>B26</f>
        <v>56.45161290322581</v>
      </c>
    </row>
    <row r="3" spans="2:51" ht="12.75">
      <c r="B3" s="52"/>
      <c r="C3" s="53"/>
      <c r="D3" s="52"/>
      <c r="E3" s="53"/>
      <c r="F3" s="52"/>
      <c r="G3" s="53"/>
      <c r="H3" s="52"/>
      <c r="I3" s="53"/>
      <c r="J3" s="52"/>
      <c r="K3" s="53"/>
      <c r="L3" s="52"/>
      <c r="M3" s="53"/>
      <c r="N3" s="52"/>
      <c r="O3" s="53"/>
      <c r="P3" s="52"/>
      <c r="Q3" s="53"/>
      <c r="R3" s="52"/>
      <c r="S3" s="53"/>
      <c r="T3" s="52"/>
      <c r="U3" s="53"/>
      <c r="V3" s="52"/>
      <c r="W3" s="53"/>
      <c r="X3" s="52"/>
      <c r="Y3" s="53"/>
      <c r="Z3" s="52"/>
      <c r="AA3" s="53"/>
      <c r="AB3" s="52"/>
      <c r="AC3" s="53"/>
      <c r="AD3" s="52"/>
      <c r="AE3" s="53"/>
      <c r="AF3" s="52"/>
      <c r="AG3" s="53"/>
      <c r="AH3" s="52"/>
      <c r="AI3" s="53"/>
      <c r="AJ3" s="52"/>
      <c r="AK3" s="53"/>
      <c r="AL3" s="52"/>
      <c r="AM3" s="53"/>
      <c r="AN3" s="52"/>
      <c r="AO3" s="53"/>
      <c r="AP3" s="52"/>
      <c r="AQ3" s="53"/>
      <c r="AR3" s="8"/>
      <c r="AT3" s="47" t="s">
        <v>8</v>
      </c>
      <c r="AU3" s="45">
        <f>D26</f>
        <v>53.813559322033896</v>
      </c>
      <c r="AW3" s="47" t="s">
        <v>0</v>
      </c>
      <c r="AX3" s="48">
        <f aca="true" t="shared" si="0" ref="AX3:AX14">VLOOKUP(AW3,$AT$2:$AU$21,2,FALSE)</f>
        <v>59.71563981042654</v>
      </c>
      <c r="AY3" s="8" t="s">
        <v>23</v>
      </c>
    </row>
    <row r="4" spans="1:51" ht="12.75">
      <c r="A4" s="6">
        <v>2002</v>
      </c>
      <c r="B4" s="9">
        <v>8</v>
      </c>
      <c r="C4" s="56">
        <v>6</v>
      </c>
      <c r="D4" s="54"/>
      <c r="E4" s="55"/>
      <c r="F4" s="11">
        <v>4</v>
      </c>
      <c r="G4" s="57">
        <v>10</v>
      </c>
      <c r="H4" s="11">
        <v>5</v>
      </c>
      <c r="I4" s="57">
        <v>9</v>
      </c>
      <c r="J4" s="9">
        <v>11</v>
      </c>
      <c r="K4" s="56">
        <v>3</v>
      </c>
      <c r="L4" s="54"/>
      <c r="M4" s="55"/>
      <c r="N4" s="54"/>
      <c r="O4" s="55"/>
      <c r="P4" s="54"/>
      <c r="Q4" s="55"/>
      <c r="R4" s="54"/>
      <c r="S4" s="55"/>
      <c r="T4" s="54"/>
      <c r="U4" s="55"/>
      <c r="V4" s="54"/>
      <c r="W4" s="55"/>
      <c r="X4" s="54"/>
      <c r="Y4" s="55"/>
      <c r="Z4" s="54"/>
      <c r="AA4" s="55"/>
      <c r="AB4" s="54"/>
      <c r="AC4" s="55"/>
      <c r="AD4" s="54"/>
      <c r="AE4" s="55"/>
      <c r="AF4" s="54"/>
      <c r="AG4" s="55"/>
      <c r="AH4" s="54"/>
      <c r="AI4" s="55"/>
      <c r="AJ4" s="54"/>
      <c r="AK4" s="55"/>
      <c r="AL4" s="54"/>
      <c r="AM4" s="55"/>
      <c r="AN4" s="54"/>
      <c r="AO4" s="55"/>
      <c r="AP4" s="54"/>
      <c r="AQ4" s="55"/>
      <c r="AR4" s="8"/>
      <c r="AT4" s="47" t="s">
        <v>3</v>
      </c>
      <c r="AU4" s="45">
        <f>F26</f>
        <v>48</v>
      </c>
      <c r="AW4" s="47" t="s">
        <v>7</v>
      </c>
      <c r="AX4" s="48">
        <f t="shared" si="0"/>
        <v>57.80590717299578</v>
      </c>
      <c r="AY4" s="8" t="s">
        <v>24</v>
      </c>
    </row>
    <row r="5" spans="1:51" ht="12.75">
      <c r="A5" s="6">
        <v>2003</v>
      </c>
      <c r="B5" s="9">
        <v>7</v>
      </c>
      <c r="C5" s="10">
        <v>4</v>
      </c>
      <c r="D5" s="9">
        <v>6</v>
      </c>
      <c r="E5" s="10">
        <v>5</v>
      </c>
      <c r="F5" s="9">
        <v>6</v>
      </c>
      <c r="G5" s="10">
        <v>5</v>
      </c>
      <c r="H5" s="9">
        <v>6</v>
      </c>
      <c r="I5" s="10">
        <v>5</v>
      </c>
      <c r="J5" s="11">
        <v>3</v>
      </c>
      <c r="K5" s="12">
        <v>8</v>
      </c>
      <c r="L5" s="9"/>
      <c r="M5" s="10"/>
      <c r="N5" s="9"/>
      <c r="O5" s="10"/>
      <c r="P5" s="9"/>
      <c r="Q5" s="10"/>
      <c r="R5" s="9"/>
      <c r="S5" s="10"/>
      <c r="T5" s="9"/>
      <c r="U5" s="10"/>
      <c r="V5" s="9"/>
      <c r="W5" s="10"/>
      <c r="X5" s="9"/>
      <c r="Y5" s="10"/>
      <c r="Z5" s="9"/>
      <c r="AA5" s="10"/>
      <c r="AB5" s="9"/>
      <c r="AC5" s="10"/>
      <c r="AD5" s="9"/>
      <c r="AE5" s="10"/>
      <c r="AF5" s="9"/>
      <c r="AG5" s="10"/>
      <c r="AH5" s="9"/>
      <c r="AI5" s="10"/>
      <c r="AJ5" s="9"/>
      <c r="AK5" s="10"/>
      <c r="AL5" s="9"/>
      <c r="AM5" s="10"/>
      <c r="AN5" s="9"/>
      <c r="AO5" s="10"/>
      <c r="AP5" s="9"/>
      <c r="AQ5" s="10"/>
      <c r="AT5" s="47" t="s">
        <v>7</v>
      </c>
      <c r="AU5" s="46">
        <f>H26</f>
        <v>57.80590717299578</v>
      </c>
      <c r="AW5" s="47" t="s">
        <v>2</v>
      </c>
      <c r="AX5" s="48">
        <f t="shared" si="0"/>
        <v>56.45161290322581</v>
      </c>
      <c r="AY5" s="8" t="s">
        <v>25</v>
      </c>
    </row>
    <row r="6" spans="1:51" ht="12.75">
      <c r="A6" s="6">
        <v>2004</v>
      </c>
      <c r="B6" s="13">
        <v>7</v>
      </c>
      <c r="C6" s="14">
        <v>7</v>
      </c>
      <c r="D6" s="13">
        <v>7</v>
      </c>
      <c r="E6" s="14">
        <v>7</v>
      </c>
      <c r="F6" s="13">
        <v>7</v>
      </c>
      <c r="G6" s="14">
        <v>7</v>
      </c>
      <c r="H6" s="9">
        <v>9</v>
      </c>
      <c r="I6" s="10">
        <v>5</v>
      </c>
      <c r="J6" s="11">
        <v>6</v>
      </c>
      <c r="K6" s="12">
        <v>8</v>
      </c>
      <c r="L6" s="11">
        <v>6</v>
      </c>
      <c r="M6" s="12">
        <v>8</v>
      </c>
      <c r="N6" s="9"/>
      <c r="O6" s="10"/>
      <c r="P6" s="9"/>
      <c r="Q6" s="10"/>
      <c r="R6" s="9"/>
      <c r="S6" s="10"/>
      <c r="T6" s="9"/>
      <c r="U6" s="10"/>
      <c r="V6" s="9"/>
      <c r="W6" s="10"/>
      <c r="X6" s="9"/>
      <c r="Y6" s="10"/>
      <c r="Z6" s="9"/>
      <c r="AA6" s="10"/>
      <c r="AB6" s="9"/>
      <c r="AC6" s="10"/>
      <c r="AD6" s="9"/>
      <c r="AE6" s="10"/>
      <c r="AF6" s="9"/>
      <c r="AG6" s="10"/>
      <c r="AH6" s="9"/>
      <c r="AI6" s="10"/>
      <c r="AJ6" s="9"/>
      <c r="AK6" s="10"/>
      <c r="AL6" s="9"/>
      <c r="AM6" s="10"/>
      <c r="AN6" s="9"/>
      <c r="AO6" s="10"/>
      <c r="AP6" s="9"/>
      <c r="AQ6" s="10"/>
      <c r="AT6" s="8" t="s">
        <v>15</v>
      </c>
      <c r="AU6" s="45">
        <f>J26</f>
        <v>41.666666666666664</v>
      </c>
      <c r="AW6" s="47" t="s">
        <v>10</v>
      </c>
      <c r="AX6" s="48">
        <f t="shared" si="0"/>
        <v>55.05050505050505</v>
      </c>
      <c r="AY6" s="8" t="s">
        <v>33</v>
      </c>
    </row>
    <row r="7" spans="1:51" ht="12.75">
      <c r="A7" s="6">
        <v>2005</v>
      </c>
      <c r="B7" s="9">
        <v>9</v>
      </c>
      <c r="C7" s="10">
        <v>4</v>
      </c>
      <c r="D7" s="9">
        <v>10</v>
      </c>
      <c r="E7" s="10">
        <v>3</v>
      </c>
      <c r="F7" s="11">
        <v>6</v>
      </c>
      <c r="G7" s="12">
        <v>7</v>
      </c>
      <c r="H7" s="11">
        <v>6</v>
      </c>
      <c r="I7" s="12">
        <v>7</v>
      </c>
      <c r="J7" s="11">
        <v>4</v>
      </c>
      <c r="K7" s="12">
        <v>9</v>
      </c>
      <c r="L7" s="11">
        <v>2</v>
      </c>
      <c r="M7" s="12">
        <v>11</v>
      </c>
      <c r="N7" s="9">
        <v>9</v>
      </c>
      <c r="O7" s="10">
        <v>4</v>
      </c>
      <c r="P7" s="9">
        <v>7</v>
      </c>
      <c r="Q7" s="10">
        <v>6</v>
      </c>
      <c r="R7" s="11">
        <v>6</v>
      </c>
      <c r="S7" s="12">
        <v>7</v>
      </c>
      <c r="T7" s="11">
        <v>5</v>
      </c>
      <c r="U7" s="12">
        <v>8</v>
      </c>
      <c r="V7" s="9"/>
      <c r="W7" s="10"/>
      <c r="X7" s="9"/>
      <c r="Y7" s="10"/>
      <c r="Z7" s="9"/>
      <c r="AA7" s="10"/>
      <c r="AB7" s="9"/>
      <c r="AC7" s="10"/>
      <c r="AD7" s="9"/>
      <c r="AE7" s="10"/>
      <c r="AF7" s="9"/>
      <c r="AG7" s="10"/>
      <c r="AH7" s="9"/>
      <c r="AI7" s="10"/>
      <c r="AJ7" s="9"/>
      <c r="AK7" s="10"/>
      <c r="AL7" s="9"/>
      <c r="AM7" s="10"/>
      <c r="AN7" s="9"/>
      <c r="AO7" s="10"/>
      <c r="AP7" s="9"/>
      <c r="AQ7" s="10"/>
      <c r="AT7" s="47" t="s">
        <v>4</v>
      </c>
      <c r="AU7" s="45">
        <f>L26</f>
        <v>46.42857142857143</v>
      </c>
      <c r="AW7" s="47" t="s">
        <v>18</v>
      </c>
      <c r="AX7" s="48">
        <f t="shared" si="0"/>
        <v>54.285714285714285</v>
      </c>
      <c r="AY7" s="8" t="s">
        <v>70</v>
      </c>
    </row>
    <row r="8" spans="1:51" ht="12.75">
      <c r="A8" s="6">
        <v>2006</v>
      </c>
      <c r="B8" s="9">
        <v>10</v>
      </c>
      <c r="C8" s="10">
        <v>3</v>
      </c>
      <c r="D8" s="11">
        <v>6</v>
      </c>
      <c r="E8" s="12">
        <v>7</v>
      </c>
      <c r="F8" s="9">
        <v>8</v>
      </c>
      <c r="G8" s="10">
        <v>5</v>
      </c>
      <c r="H8" s="11">
        <v>3</v>
      </c>
      <c r="I8" s="12">
        <v>10</v>
      </c>
      <c r="J8" s="9">
        <v>7</v>
      </c>
      <c r="K8" s="10">
        <v>6</v>
      </c>
      <c r="L8" s="9">
        <v>7</v>
      </c>
      <c r="M8" s="10">
        <v>6</v>
      </c>
      <c r="N8" s="9">
        <v>8</v>
      </c>
      <c r="O8" s="10">
        <v>5</v>
      </c>
      <c r="P8" s="11">
        <v>5</v>
      </c>
      <c r="Q8" s="12">
        <v>8</v>
      </c>
      <c r="R8" s="9">
        <v>8</v>
      </c>
      <c r="S8" s="10">
        <v>5</v>
      </c>
      <c r="T8" s="11">
        <v>4</v>
      </c>
      <c r="U8" s="12">
        <v>9</v>
      </c>
      <c r="V8" s="9">
        <v>7</v>
      </c>
      <c r="W8" s="10">
        <v>6</v>
      </c>
      <c r="X8" s="11">
        <v>5</v>
      </c>
      <c r="Y8" s="12">
        <v>8</v>
      </c>
      <c r="Z8" s="9"/>
      <c r="AA8" s="10"/>
      <c r="AB8" s="9"/>
      <c r="AC8" s="10"/>
      <c r="AD8" s="9"/>
      <c r="AE8" s="10"/>
      <c r="AF8" s="9"/>
      <c r="AG8" s="10"/>
      <c r="AH8" s="9"/>
      <c r="AI8" s="10"/>
      <c r="AJ8" s="9"/>
      <c r="AK8" s="10"/>
      <c r="AL8" s="9"/>
      <c r="AM8" s="10"/>
      <c r="AN8" s="9"/>
      <c r="AO8" s="10"/>
      <c r="AP8" s="9"/>
      <c r="AQ8" s="10"/>
      <c r="AT8" s="47" t="s">
        <v>0</v>
      </c>
      <c r="AU8" s="46">
        <f>N26</f>
        <v>59.71563981042654</v>
      </c>
      <c r="AW8" s="47" t="s">
        <v>8</v>
      </c>
      <c r="AX8" s="48">
        <f t="shared" si="0"/>
        <v>53.813559322033896</v>
      </c>
      <c r="AY8" s="8" t="s">
        <v>71</v>
      </c>
    </row>
    <row r="9" spans="1:51" ht="12.75">
      <c r="A9" s="6">
        <v>2007</v>
      </c>
      <c r="B9" s="9">
        <v>8</v>
      </c>
      <c r="C9" s="10">
        <v>5</v>
      </c>
      <c r="D9" s="9">
        <v>10</v>
      </c>
      <c r="E9" s="10">
        <v>3</v>
      </c>
      <c r="F9" s="11">
        <v>3</v>
      </c>
      <c r="G9" s="12">
        <v>10</v>
      </c>
      <c r="H9" s="9">
        <v>7</v>
      </c>
      <c r="I9" s="10">
        <v>6</v>
      </c>
      <c r="J9" s="11">
        <v>6</v>
      </c>
      <c r="K9" s="12">
        <v>7</v>
      </c>
      <c r="L9" s="9">
        <v>7</v>
      </c>
      <c r="M9" s="10">
        <v>6</v>
      </c>
      <c r="N9" s="9">
        <v>12</v>
      </c>
      <c r="O9" s="10">
        <v>1</v>
      </c>
      <c r="P9" s="11">
        <v>4</v>
      </c>
      <c r="Q9" s="12">
        <v>9</v>
      </c>
      <c r="R9" s="9">
        <v>8</v>
      </c>
      <c r="S9" s="10">
        <v>5</v>
      </c>
      <c r="T9" s="11">
        <v>6</v>
      </c>
      <c r="U9" s="12">
        <v>7</v>
      </c>
      <c r="V9" s="11">
        <v>6</v>
      </c>
      <c r="W9" s="12">
        <v>7</v>
      </c>
      <c r="X9" s="11">
        <v>1</v>
      </c>
      <c r="Y9" s="12">
        <v>12</v>
      </c>
      <c r="Z9" s="9"/>
      <c r="AA9" s="10"/>
      <c r="AB9" s="9"/>
      <c r="AC9" s="10"/>
      <c r="AD9" s="9"/>
      <c r="AE9" s="10"/>
      <c r="AF9" s="9"/>
      <c r="AG9" s="10"/>
      <c r="AH9" s="9"/>
      <c r="AI9" s="10"/>
      <c r="AJ9" s="9"/>
      <c r="AK9" s="10"/>
      <c r="AL9" s="9"/>
      <c r="AM9" s="10"/>
      <c r="AN9" s="9"/>
      <c r="AO9" s="10"/>
      <c r="AP9" s="9"/>
      <c r="AQ9" s="10"/>
      <c r="AT9" s="8" t="s">
        <v>12</v>
      </c>
      <c r="AU9" s="45">
        <f>P26</f>
        <v>42.45283018867924</v>
      </c>
      <c r="AW9" s="47" t="s">
        <v>5</v>
      </c>
      <c r="AX9" s="48">
        <f t="shared" si="0"/>
        <v>49.76303317535545</v>
      </c>
      <c r="AY9" s="8" t="s">
        <v>72</v>
      </c>
    </row>
    <row r="10" spans="1:51" ht="12.75">
      <c r="A10" s="6">
        <v>2008</v>
      </c>
      <c r="B10" s="11">
        <v>7</v>
      </c>
      <c r="C10" s="12">
        <v>8</v>
      </c>
      <c r="D10" s="11">
        <v>7</v>
      </c>
      <c r="E10" s="12">
        <v>8</v>
      </c>
      <c r="F10" s="9">
        <v>9</v>
      </c>
      <c r="G10" s="10">
        <v>6</v>
      </c>
      <c r="H10" s="9">
        <v>14</v>
      </c>
      <c r="I10" s="10">
        <v>1</v>
      </c>
      <c r="J10" s="9">
        <v>9</v>
      </c>
      <c r="K10" s="10">
        <v>6</v>
      </c>
      <c r="L10" s="9">
        <v>11</v>
      </c>
      <c r="M10" s="10">
        <v>4</v>
      </c>
      <c r="N10" s="11">
        <v>5</v>
      </c>
      <c r="O10" s="12">
        <v>10</v>
      </c>
      <c r="P10" s="11">
        <v>5</v>
      </c>
      <c r="Q10" s="12">
        <v>10</v>
      </c>
      <c r="R10" s="11">
        <v>6</v>
      </c>
      <c r="S10" s="12">
        <v>9</v>
      </c>
      <c r="T10" s="11">
        <v>5</v>
      </c>
      <c r="U10" s="12">
        <v>10</v>
      </c>
      <c r="V10" s="11">
        <v>5</v>
      </c>
      <c r="W10" s="12">
        <v>10</v>
      </c>
      <c r="X10" s="11">
        <v>2</v>
      </c>
      <c r="Y10" s="12">
        <v>13</v>
      </c>
      <c r="Z10" s="9"/>
      <c r="AA10" s="10"/>
      <c r="AB10" s="9"/>
      <c r="AC10" s="10"/>
      <c r="AD10" s="9"/>
      <c r="AE10" s="10"/>
      <c r="AF10" s="9"/>
      <c r="AG10" s="10"/>
      <c r="AH10" s="9"/>
      <c r="AI10" s="10"/>
      <c r="AJ10" s="9"/>
      <c r="AK10" s="10"/>
      <c r="AL10" s="9"/>
      <c r="AM10" s="10"/>
      <c r="AN10" s="9"/>
      <c r="AO10" s="10"/>
      <c r="AP10" s="9"/>
      <c r="AQ10" s="10"/>
      <c r="AT10" s="47" t="s">
        <v>5</v>
      </c>
      <c r="AU10" s="45">
        <f>R26</f>
        <v>49.76303317535545</v>
      </c>
      <c r="AW10" s="47" t="s">
        <v>3</v>
      </c>
      <c r="AX10" s="48">
        <f t="shared" si="0"/>
        <v>48</v>
      </c>
      <c r="AY10" s="8" t="s">
        <v>73</v>
      </c>
    </row>
    <row r="11" spans="1:51" ht="12.75">
      <c r="A11" s="6">
        <v>2009</v>
      </c>
      <c r="B11" s="9">
        <v>8</v>
      </c>
      <c r="C11" s="10">
        <v>5</v>
      </c>
      <c r="D11" s="9">
        <v>7</v>
      </c>
      <c r="E11" s="10">
        <v>6</v>
      </c>
      <c r="F11" s="9">
        <v>8</v>
      </c>
      <c r="G11" s="10">
        <v>5</v>
      </c>
      <c r="H11" s="9">
        <v>9</v>
      </c>
      <c r="I11" s="10">
        <v>4</v>
      </c>
      <c r="J11" s="11">
        <v>4</v>
      </c>
      <c r="K11" s="12">
        <v>9</v>
      </c>
      <c r="L11" s="9">
        <v>8</v>
      </c>
      <c r="M11" s="10">
        <v>5</v>
      </c>
      <c r="N11" s="9">
        <v>7</v>
      </c>
      <c r="O11" s="10">
        <v>6</v>
      </c>
      <c r="P11" s="11">
        <v>6</v>
      </c>
      <c r="Q11" s="12">
        <v>7</v>
      </c>
      <c r="R11" s="9">
        <v>8</v>
      </c>
      <c r="S11" s="10">
        <v>5</v>
      </c>
      <c r="T11" s="11">
        <v>6</v>
      </c>
      <c r="U11" s="12">
        <v>7</v>
      </c>
      <c r="V11" s="11">
        <v>6</v>
      </c>
      <c r="W11" s="12">
        <v>7</v>
      </c>
      <c r="X11" s="9"/>
      <c r="Y11" s="10"/>
      <c r="Z11" s="11">
        <v>3</v>
      </c>
      <c r="AA11" s="12">
        <v>10</v>
      </c>
      <c r="AB11" s="11">
        <v>5</v>
      </c>
      <c r="AC11" s="12">
        <v>8</v>
      </c>
      <c r="AD11" s="11">
        <v>5</v>
      </c>
      <c r="AE11" s="12">
        <v>8</v>
      </c>
      <c r="AF11" s="9"/>
      <c r="AG11" s="10"/>
      <c r="AH11" s="9"/>
      <c r="AI11" s="10"/>
      <c r="AJ11" s="9"/>
      <c r="AK11" s="10"/>
      <c r="AL11" s="9"/>
      <c r="AM11" s="10"/>
      <c r="AN11" s="9"/>
      <c r="AO11" s="10"/>
      <c r="AP11" s="9"/>
      <c r="AQ11" s="10"/>
      <c r="AT11" s="8" t="s">
        <v>9</v>
      </c>
      <c r="AU11" s="46">
        <f>T26</f>
        <v>39.62264150943396</v>
      </c>
      <c r="AW11" s="47" t="s">
        <v>28</v>
      </c>
      <c r="AX11" s="48">
        <f t="shared" si="0"/>
        <v>47.252747252747255</v>
      </c>
      <c r="AY11" s="8" t="s">
        <v>74</v>
      </c>
    </row>
    <row r="12" spans="1:51" ht="12.75">
      <c r="A12" s="6">
        <v>2010</v>
      </c>
      <c r="B12" s="11">
        <v>5</v>
      </c>
      <c r="C12" s="12">
        <v>8</v>
      </c>
      <c r="D12" s="9">
        <v>11</v>
      </c>
      <c r="E12" s="10">
        <v>2</v>
      </c>
      <c r="F12" s="9">
        <v>8</v>
      </c>
      <c r="G12" s="10">
        <v>5</v>
      </c>
      <c r="H12" s="9"/>
      <c r="I12" s="10"/>
      <c r="J12" s="11">
        <v>3</v>
      </c>
      <c r="K12" s="12">
        <v>10</v>
      </c>
      <c r="L12" s="11">
        <v>4</v>
      </c>
      <c r="M12" s="12">
        <v>9</v>
      </c>
      <c r="N12" s="31">
        <v>8</v>
      </c>
      <c r="O12" s="32">
        <v>5</v>
      </c>
      <c r="P12" s="31">
        <v>8</v>
      </c>
      <c r="Q12" s="32">
        <v>5</v>
      </c>
      <c r="R12" s="11">
        <v>6</v>
      </c>
      <c r="S12" s="12">
        <v>7</v>
      </c>
      <c r="T12" s="11">
        <v>4</v>
      </c>
      <c r="U12" s="12">
        <v>9</v>
      </c>
      <c r="V12" s="31">
        <v>8</v>
      </c>
      <c r="W12" s="32">
        <v>5</v>
      </c>
      <c r="X12" s="31"/>
      <c r="Y12" s="32"/>
      <c r="Z12" s="31"/>
      <c r="AA12" s="32"/>
      <c r="AB12" s="31">
        <v>7</v>
      </c>
      <c r="AC12" s="32">
        <v>6</v>
      </c>
      <c r="AD12" s="11">
        <v>6</v>
      </c>
      <c r="AE12" s="12">
        <v>7</v>
      </c>
      <c r="AF12" s="9"/>
      <c r="AG12" s="10"/>
      <c r="AH12" s="9"/>
      <c r="AI12" s="10"/>
      <c r="AJ12" s="9"/>
      <c r="AK12" s="10"/>
      <c r="AL12" s="9"/>
      <c r="AM12" s="10"/>
      <c r="AN12" s="9"/>
      <c r="AO12" s="10"/>
      <c r="AP12" s="9"/>
      <c r="AQ12" s="10"/>
      <c r="AT12" s="47" t="s">
        <v>10</v>
      </c>
      <c r="AU12" s="45">
        <f>V26</f>
        <v>55.05050505050505</v>
      </c>
      <c r="AW12" s="47" t="s">
        <v>4</v>
      </c>
      <c r="AX12" s="48">
        <f t="shared" si="0"/>
        <v>46.42857142857143</v>
      </c>
      <c r="AY12" s="8" t="s">
        <v>75</v>
      </c>
    </row>
    <row r="13" spans="1:51" ht="12.75">
      <c r="A13" s="6">
        <v>2011</v>
      </c>
      <c r="B13" s="9">
        <v>7</v>
      </c>
      <c r="C13" s="10">
        <v>6</v>
      </c>
      <c r="D13" s="11">
        <v>5</v>
      </c>
      <c r="E13" s="12">
        <v>8</v>
      </c>
      <c r="F13" s="11">
        <v>3</v>
      </c>
      <c r="G13" s="12">
        <v>10</v>
      </c>
      <c r="H13" s="9">
        <v>9</v>
      </c>
      <c r="I13" s="10">
        <v>4</v>
      </c>
      <c r="J13" s="11">
        <v>2</v>
      </c>
      <c r="K13" s="12">
        <v>11</v>
      </c>
      <c r="L13" s="11">
        <v>6</v>
      </c>
      <c r="M13" s="12">
        <v>7</v>
      </c>
      <c r="N13" s="31">
        <v>7</v>
      </c>
      <c r="O13" s="32">
        <v>6</v>
      </c>
      <c r="P13" s="11">
        <v>5</v>
      </c>
      <c r="Q13" s="12">
        <v>8</v>
      </c>
      <c r="R13" s="11">
        <v>6</v>
      </c>
      <c r="S13" s="12">
        <v>7</v>
      </c>
      <c r="T13" s="31">
        <v>10</v>
      </c>
      <c r="U13" s="32">
        <v>3</v>
      </c>
      <c r="V13" s="31">
        <v>13</v>
      </c>
      <c r="W13" s="32">
        <v>0</v>
      </c>
      <c r="X13" s="31"/>
      <c r="Y13" s="32"/>
      <c r="Z13" s="31"/>
      <c r="AA13" s="32"/>
      <c r="AB13" s="11">
        <v>5</v>
      </c>
      <c r="AC13" s="12">
        <v>8</v>
      </c>
      <c r="AD13" s="31"/>
      <c r="AE13" s="32"/>
      <c r="AF13" s="9"/>
      <c r="AG13" s="10"/>
      <c r="AH13" s="9"/>
      <c r="AI13" s="10"/>
      <c r="AJ13" s="9"/>
      <c r="AK13" s="10"/>
      <c r="AL13" s="9"/>
      <c r="AM13" s="10"/>
      <c r="AN13" s="9"/>
      <c r="AO13" s="10"/>
      <c r="AP13" s="9"/>
      <c r="AQ13" s="10"/>
      <c r="AT13" s="47" t="s">
        <v>1</v>
      </c>
      <c r="AU13" s="45">
        <f>X26</f>
        <v>36.55913978494624</v>
      </c>
      <c r="AW13" s="47" t="s">
        <v>1</v>
      </c>
      <c r="AX13" s="48">
        <f t="shared" si="0"/>
        <v>36.55913978494624</v>
      </c>
      <c r="AY13" s="8" t="s">
        <v>76</v>
      </c>
    </row>
    <row r="14" spans="1:51" ht="12.75">
      <c r="A14" s="6">
        <v>2012</v>
      </c>
      <c r="B14" s="31">
        <v>8</v>
      </c>
      <c r="C14" s="32">
        <v>5</v>
      </c>
      <c r="D14" s="31">
        <v>7</v>
      </c>
      <c r="E14" s="32">
        <v>6</v>
      </c>
      <c r="F14" s="11">
        <v>6</v>
      </c>
      <c r="G14" s="12">
        <v>7</v>
      </c>
      <c r="H14" s="31">
        <v>9</v>
      </c>
      <c r="I14" s="32">
        <v>4</v>
      </c>
      <c r="J14" s="31"/>
      <c r="K14" s="32"/>
      <c r="L14" s="31">
        <v>7</v>
      </c>
      <c r="M14" s="32">
        <v>6</v>
      </c>
      <c r="N14" s="31">
        <v>9</v>
      </c>
      <c r="O14" s="32">
        <v>4</v>
      </c>
      <c r="P14" s="11">
        <v>5</v>
      </c>
      <c r="Q14" s="12">
        <v>8</v>
      </c>
      <c r="R14" s="11">
        <v>5</v>
      </c>
      <c r="S14" s="12">
        <v>8</v>
      </c>
      <c r="T14" s="11">
        <v>2</v>
      </c>
      <c r="U14" s="12">
        <v>11</v>
      </c>
      <c r="V14" s="31">
        <v>8</v>
      </c>
      <c r="W14" s="32">
        <v>5</v>
      </c>
      <c r="X14" s="31"/>
      <c r="Y14" s="32"/>
      <c r="Z14" s="31"/>
      <c r="AA14" s="32"/>
      <c r="AB14" s="31">
        <v>7</v>
      </c>
      <c r="AC14" s="32">
        <v>6</v>
      </c>
      <c r="AD14" s="31"/>
      <c r="AE14" s="32"/>
      <c r="AF14" s="31"/>
      <c r="AG14" s="32"/>
      <c r="AH14" s="31"/>
      <c r="AI14" s="32"/>
      <c r="AJ14" s="31"/>
      <c r="AK14" s="32"/>
      <c r="AL14" s="31"/>
      <c r="AM14" s="32"/>
      <c r="AN14" s="11">
        <v>5</v>
      </c>
      <c r="AO14" s="12">
        <v>8</v>
      </c>
      <c r="AP14" s="31"/>
      <c r="AQ14" s="32"/>
      <c r="AT14" s="8" t="s">
        <v>16</v>
      </c>
      <c r="AU14" s="46">
        <f>Z26</f>
        <v>23.076923076923077</v>
      </c>
      <c r="AW14" s="47" t="s">
        <v>69</v>
      </c>
      <c r="AX14" s="48">
        <f t="shared" si="0"/>
        <v>30.76923076923077</v>
      </c>
      <c r="AY14" s="8" t="s">
        <v>77</v>
      </c>
    </row>
    <row r="15" spans="1:47" ht="12.75">
      <c r="A15" s="6">
        <v>2013</v>
      </c>
      <c r="B15" s="11">
        <v>4</v>
      </c>
      <c r="C15" s="12">
        <v>10</v>
      </c>
      <c r="D15" s="9">
        <v>10</v>
      </c>
      <c r="E15" s="10">
        <v>4</v>
      </c>
      <c r="F15" s="11">
        <v>4</v>
      </c>
      <c r="G15" s="12">
        <v>10</v>
      </c>
      <c r="H15" s="13">
        <v>7</v>
      </c>
      <c r="I15" s="14">
        <v>7</v>
      </c>
      <c r="J15" s="9"/>
      <c r="K15" s="10"/>
      <c r="L15" s="13">
        <v>7</v>
      </c>
      <c r="M15" s="14">
        <v>7</v>
      </c>
      <c r="N15" s="9">
        <v>9</v>
      </c>
      <c r="O15" s="10">
        <v>5</v>
      </c>
      <c r="P15" s="9"/>
      <c r="Q15" s="10"/>
      <c r="R15" s="9">
        <v>8</v>
      </c>
      <c r="S15" s="10">
        <v>6</v>
      </c>
      <c r="T15" s="9"/>
      <c r="U15" s="10"/>
      <c r="V15" s="11">
        <v>6</v>
      </c>
      <c r="W15" s="12">
        <v>8</v>
      </c>
      <c r="X15" s="9"/>
      <c r="Y15" s="10"/>
      <c r="Z15" s="9"/>
      <c r="AA15" s="10"/>
      <c r="AB15" s="9">
        <v>9</v>
      </c>
      <c r="AC15" s="10">
        <v>5</v>
      </c>
      <c r="AD15" s="9"/>
      <c r="AE15" s="10"/>
      <c r="AF15" s="11">
        <v>6</v>
      </c>
      <c r="AG15" s="12">
        <v>8</v>
      </c>
      <c r="AH15" s="31"/>
      <c r="AI15" s="32"/>
      <c r="AJ15" s="31"/>
      <c r="AK15" s="32"/>
      <c r="AL15" s="31"/>
      <c r="AM15" s="32"/>
      <c r="AN15" s="31"/>
      <c r="AO15" s="32"/>
      <c r="AP15" s="31"/>
      <c r="AQ15" s="32"/>
      <c r="AT15" s="8" t="s">
        <v>14</v>
      </c>
      <c r="AU15" s="45">
        <f>AB26</f>
        <v>42.857142857142854</v>
      </c>
    </row>
    <row r="16" spans="1:47" ht="12.75">
      <c r="A16" s="6">
        <v>2014</v>
      </c>
      <c r="B16" s="31">
        <v>9</v>
      </c>
      <c r="C16" s="32">
        <v>4</v>
      </c>
      <c r="D16" s="31">
        <v>9</v>
      </c>
      <c r="E16" s="32">
        <v>4</v>
      </c>
      <c r="F16" s="11">
        <v>6</v>
      </c>
      <c r="G16" s="12">
        <v>7</v>
      </c>
      <c r="H16" s="11">
        <v>5</v>
      </c>
      <c r="I16" s="12">
        <v>8</v>
      </c>
      <c r="J16" s="31"/>
      <c r="K16" s="32"/>
      <c r="L16" s="11">
        <v>4</v>
      </c>
      <c r="M16" s="12">
        <v>9</v>
      </c>
      <c r="N16" s="31">
        <v>7</v>
      </c>
      <c r="O16" s="32">
        <v>6</v>
      </c>
      <c r="P16" s="31"/>
      <c r="Q16" s="32"/>
      <c r="R16" s="11">
        <v>5</v>
      </c>
      <c r="S16" s="12">
        <v>8</v>
      </c>
      <c r="T16" s="31"/>
      <c r="U16" s="32"/>
      <c r="V16" s="31">
        <v>8</v>
      </c>
      <c r="W16" s="32">
        <v>5</v>
      </c>
      <c r="X16" s="31"/>
      <c r="Y16" s="32"/>
      <c r="Z16" s="31"/>
      <c r="AA16" s="32"/>
      <c r="AB16" s="31">
        <v>7</v>
      </c>
      <c r="AC16" s="32">
        <v>6</v>
      </c>
      <c r="AD16" s="31"/>
      <c r="AE16" s="32"/>
      <c r="AF16" s="31">
        <v>8</v>
      </c>
      <c r="AG16" s="32">
        <v>5</v>
      </c>
      <c r="AH16" s="31">
        <v>7</v>
      </c>
      <c r="AI16" s="32">
        <v>6</v>
      </c>
      <c r="AJ16" s="11">
        <v>3</v>
      </c>
      <c r="AK16" s="12">
        <v>10</v>
      </c>
      <c r="AL16" s="31"/>
      <c r="AM16" s="32"/>
      <c r="AN16" s="31"/>
      <c r="AO16" s="32"/>
      <c r="AP16" s="31"/>
      <c r="AQ16" s="32"/>
      <c r="AT16" s="8" t="s">
        <v>17</v>
      </c>
      <c r="AU16" s="45">
        <f>AD26</f>
        <v>42.30769230769231</v>
      </c>
    </row>
    <row r="17" spans="1:47" ht="12.75">
      <c r="A17" s="6">
        <v>2015</v>
      </c>
      <c r="B17" s="11">
        <v>5</v>
      </c>
      <c r="C17" s="12">
        <v>8</v>
      </c>
      <c r="D17" s="11">
        <v>6</v>
      </c>
      <c r="E17" s="12">
        <v>7</v>
      </c>
      <c r="F17" s="11">
        <v>5</v>
      </c>
      <c r="G17" s="12">
        <v>8</v>
      </c>
      <c r="H17" s="11">
        <v>6</v>
      </c>
      <c r="I17" s="12">
        <v>7</v>
      </c>
      <c r="J17" s="31"/>
      <c r="K17" s="32"/>
      <c r="L17" s="31">
        <v>7</v>
      </c>
      <c r="M17" s="32">
        <v>6</v>
      </c>
      <c r="N17" s="31">
        <v>7</v>
      </c>
      <c r="O17" s="32">
        <v>6</v>
      </c>
      <c r="P17" s="31"/>
      <c r="Q17" s="32"/>
      <c r="R17" s="31">
        <v>9</v>
      </c>
      <c r="S17" s="32">
        <v>4</v>
      </c>
      <c r="T17" s="31"/>
      <c r="U17" s="32"/>
      <c r="V17" s="31">
        <v>10</v>
      </c>
      <c r="W17" s="32">
        <v>3</v>
      </c>
      <c r="X17" s="31"/>
      <c r="Y17" s="32"/>
      <c r="Z17" s="31"/>
      <c r="AA17" s="32"/>
      <c r="AB17" s="11">
        <v>2</v>
      </c>
      <c r="AC17" s="12">
        <v>11</v>
      </c>
      <c r="AD17" s="31"/>
      <c r="AE17" s="32"/>
      <c r="AF17" s="31">
        <v>9</v>
      </c>
      <c r="AG17" s="32">
        <v>4</v>
      </c>
      <c r="AH17" s="31">
        <v>7</v>
      </c>
      <c r="AI17" s="32">
        <v>6</v>
      </c>
      <c r="AJ17" s="11">
        <v>5</v>
      </c>
      <c r="AK17" s="12">
        <v>8</v>
      </c>
      <c r="AL17" s="31"/>
      <c r="AM17" s="32"/>
      <c r="AN17" s="31"/>
      <c r="AO17" s="32"/>
      <c r="AP17" s="31"/>
      <c r="AQ17" s="32"/>
      <c r="AT17" s="47" t="s">
        <v>18</v>
      </c>
      <c r="AU17" s="46">
        <f>AF26</f>
        <v>54.285714285714285</v>
      </c>
    </row>
    <row r="18" spans="1:47" ht="12.75">
      <c r="A18" s="6">
        <v>2016</v>
      </c>
      <c r="B18" s="31">
        <v>8</v>
      </c>
      <c r="C18" s="32">
        <v>5</v>
      </c>
      <c r="D18" s="11">
        <v>6</v>
      </c>
      <c r="E18" s="12">
        <v>7</v>
      </c>
      <c r="F18" s="11">
        <v>6</v>
      </c>
      <c r="G18" s="12">
        <v>7</v>
      </c>
      <c r="H18" s="31">
        <v>10</v>
      </c>
      <c r="I18" s="32">
        <v>3</v>
      </c>
      <c r="J18" s="31"/>
      <c r="K18" s="32"/>
      <c r="L18" s="11">
        <v>2</v>
      </c>
      <c r="M18" s="12">
        <v>10</v>
      </c>
      <c r="N18" s="31">
        <v>10</v>
      </c>
      <c r="O18" s="32">
        <v>3</v>
      </c>
      <c r="P18" s="31"/>
      <c r="Q18" s="32"/>
      <c r="R18" s="31">
        <v>9</v>
      </c>
      <c r="S18" s="32">
        <v>4</v>
      </c>
      <c r="T18" s="31"/>
      <c r="U18" s="32"/>
      <c r="V18" s="11">
        <v>5</v>
      </c>
      <c r="W18" s="12">
        <v>8</v>
      </c>
      <c r="X18" s="31"/>
      <c r="Y18" s="32"/>
      <c r="Z18" s="31"/>
      <c r="AA18" s="32"/>
      <c r="AB18" s="11">
        <v>3</v>
      </c>
      <c r="AC18" s="12">
        <v>10</v>
      </c>
      <c r="AD18" s="31"/>
      <c r="AE18" s="32"/>
      <c r="AF18" s="31">
        <v>7</v>
      </c>
      <c r="AG18" s="32">
        <v>6</v>
      </c>
      <c r="AH18" s="11">
        <v>6</v>
      </c>
      <c r="AI18" s="12">
        <v>7</v>
      </c>
      <c r="AJ18" s="11">
        <v>6</v>
      </c>
      <c r="AK18" s="12">
        <v>7</v>
      </c>
      <c r="AL18" s="31"/>
      <c r="AM18" s="32"/>
      <c r="AN18" s="31"/>
      <c r="AO18" s="32"/>
      <c r="AP18" s="31"/>
      <c r="AQ18" s="32"/>
      <c r="AT18" s="8" t="s">
        <v>27</v>
      </c>
      <c r="AU18" s="45">
        <f>AH26</f>
        <v>48.07692307692308</v>
      </c>
    </row>
    <row r="19" spans="1:47" ht="12.75">
      <c r="A19" s="6">
        <v>2017</v>
      </c>
      <c r="B19" s="31">
        <v>7</v>
      </c>
      <c r="C19" s="32">
        <v>6</v>
      </c>
      <c r="D19" s="11">
        <v>5</v>
      </c>
      <c r="E19" s="12">
        <v>8</v>
      </c>
      <c r="F19" s="11">
        <v>4</v>
      </c>
      <c r="G19" s="12">
        <v>9</v>
      </c>
      <c r="H19" s="31">
        <v>8</v>
      </c>
      <c r="I19" s="32">
        <v>5</v>
      </c>
      <c r="J19" s="31"/>
      <c r="K19" s="32"/>
      <c r="L19" s="11">
        <v>5</v>
      </c>
      <c r="M19" s="12">
        <v>8</v>
      </c>
      <c r="N19" s="11">
        <v>4</v>
      </c>
      <c r="O19" s="12">
        <v>9</v>
      </c>
      <c r="P19" s="31"/>
      <c r="Q19" s="32"/>
      <c r="R19" s="31">
        <v>9</v>
      </c>
      <c r="S19" s="32">
        <v>4</v>
      </c>
      <c r="T19" s="31"/>
      <c r="U19" s="32"/>
      <c r="V19" s="31">
        <v>8</v>
      </c>
      <c r="W19" s="32">
        <v>5</v>
      </c>
      <c r="X19" s="31">
        <v>7</v>
      </c>
      <c r="Y19" s="32">
        <v>6</v>
      </c>
      <c r="Z19" s="31"/>
      <c r="AA19" s="32"/>
      <c r="AB19" s="31"/>
      <c r="AC19" s="32"/>
      <c r="AD19" s="31"/>
      <c r="AE19" s="32"/>
      <c r="AF19" s="31">
        <v>10</v>
      </c>
      <c r="AG19" s="32">
        <v>3</v>
      </c>
      <c r="AH19" s="11">
        <v>5</v>
      </c>
      <c r="AI19" s="12">
        <v>8</v>
      </c>
      <c r="AJ19" s="11">
        <v>6</v>
      </c>
      <c r="AK19" s="12">
        <v>7</v>
      </c>
      <c r="AL19" s="31"/>
      <c r="AM19" s="32"/>
      <c r="AN19" s="31"/>
      <c r="AO19" s="32"/>
      <c r="AP19" s="31"/>
      <c r="AQ19" s="32"/>
      <c r="AT19" s="47" t="s">
        <v>28</v>
      </c>
      <c r="AU19" s="45">
        <f>AJ26</f>
        <v>47.252747252747255</v>
      </c>
    </row>
    <row r="20" spans="1:47" ht="12.75">
      <c r="A20" s="6">
        <v>2018</v>
      </c>
      <c r="B20" s="11">
        <v>5</v>
      </c>
      <c r="C20" s="12">
        <v>8</v>
      </c>
      <c r="D20" s="31">
        <v>8</v>
      </c>
      <c r="E20" s="32">
        <v>5</v>
      </c>
      <c r="F20" s="31">
        <v>8</v>
      </c>
      <c r="G20" s="32">
        <v>5</v>
      </c>
      <c r="H20" s="31">
        <v>7</v>
      </c>
      <c r="I20" s="32">
        <v>6</v>
      </c>
      <c r="J20" s="31"/>
      <c r="K20" s="32"/>
      <c r="L20" s="11">
        <v>6</v>
      </c>
      <c r="M20" s="12">
        <v>7</v>
      </c>
      <c r="N20" s="31">
        <v>10</v>
      </c>
      <c r="O20" s="32">
        <v>3</v>
      </c>
      <c r="P20" s="31"/>
      <c r="Q20" s="32"/>
      <c r="R20" s="11">
        <v>5</v>
      </c>
      <c r="S20" s="12">
        <v>8</v>
      </c>
      <c r="T20" s="31"/>
      <c r="U20" s="32"/>
      <c r="V20" s="31">
        <v>8</v>
      </c>
      <c r="W20" s="32">
        <v>5</v>
      </c>
      <c r="X20" s="31">
        <v>7</v>
      </c>
      <c r="Y20" s="32">
        <v>6</v>
      </c>
      <c r="Z20" s="31"/>
      <c r="AA20" s="32"/>
      <c r="AB20" s="31"/>
      <c r="AC20" s="32"/>
      <c r="AD20" s="31"/>
      <c r="AE20" s="32"/>
      <c r="AF20" s="11">
        <v>5</v>
      </c>
      <c r="AG20" s="12">
        <v>8</v>
      </c>
      <c r="AH20" s="31"/>
      <c r="AI20" s="32"/>
      <c r="AJ20" s="11">
        <v>6</v>
      </c>
      <c r="AK20" s="12">
        <v>7</v>
      </c>
      <c r="AL20" s="11">
        <v>3</v>
      </c>
      <c r="AM20" s="12">
        <v>10</v>
      </c>
      <c r="AN20" s="31"/>
      <c r="AO20" s="32"/>
      <c r="AP20" s="31"/>
      <c r="AQ20" s="32"/>
      <c r="AT20" s="8" t="s">
        <v>67</v>
      </c>
      <c r="AU20" s="46">
        <f>AL26</f>
        <v>23.076923076923077</v>
      </c>
    </row>
    <row r="21" spans="1:47" ht="12.75">
      <c r="A21" s="6">
        <v>2019</v>
      </c>
      <c r="B21" s="31">
        <v>18</v>
      </c>
      <c r="C21" s="32">
        <v>6</v>
      </c>
      <c r="D21" s="11">
        <v>7</v>
      </c>
      <c r="E21" s="12">
        <v>19</v>
      </c>
      <c r="F21" s="31">
        <v>19</v>
      </c>
      <c r="G21" s="32">
        <v>7</v>
      </c>
      <c r="H21" s="31">
        <v>17</v>
      </c>
      <c r="I21" s="32">
        <v>9</v>
      </c>
      <c r="J21" s="31"/>
      <c r="K21" s="32"/>
      <c r="L21" s="31">
        <v>15</v>
      </c>
      <c r="M21" s="32">
        <v>11</v>
      </c>
      <c r="N21" s="31">
        <v>14</v>
      </c>
      <c r="O21" s="32">
        <v>12</v>
      </c>
      <c r="P21" s="31"/>
      <c r="Q21" s="32"/>
      <c r="R21" s="11">
        <v>7</v>
      </c>
      <c r="S21" s="12">
        <v>19</v>
      </c>
      <c r="T21" s="31"/>
      <c r="U21" s="32"/>
      <c r="V21" s="11">
        <v>11</v>
      </c>
      <c r="W21" s="12">
        <v>15</v>
      </c>
      <c r="X21" s="11">
        <v>12</v>
      </c>
      <c r="Y21" s="12">
        <v>14</v>
      </c>
      <c r="Z21" s="31"/>
      <c r="AA21" s="32"/>
      <c r="AB21" s="31"/>
      <c r="AC21" s="32"/>
      <c r="AD21" s="31"/>
      <c r="AE21" s="32"/>
      <c r="AF21" s="11">
        <v>12</v>
      </c>
      <c r="AG21" s="12">
        <v>14</v>
      </c>
      <c r="AH21" s="31"/>
      <c r="AI21" s="32"/>
      <c r="AJ21" s="31">
        <v>17</v>
      </c>
      <c r="AK21" s="32">
        <v>9</v>
      </c>
      <c r="AL21" s="31"/>
      <c r="AM21" s="32"/>
      <c r="AN21" s="31"/>
      <c r="AO21" s="32"/>
      <c r="AP21" s="11">
        <v>8</v>
      </c>
      <c r="AQ21" s="12">
        <v>18</v>
      </c>
      <c r="AT21" s="47" t="s">
        <v>69</v>
      </c>
      <c r="AU21" s="45">
        <f>AP26</f>
        <v>30.76923076923077</v>
      </c>
    </row>
    <row r="22" spans="1:47" ht="13.5" thickBot="1">
      <c r="A22" s="6" t="s">
        <v>19</v>
      </c>
      <c r="B22" s="15"/>
      <c r="C22" s="16"/>
      <c r="D22" s="15"/>
      <c r="E22" s="16"/>
      <c r="F22" s="15"/>
      <c r="G22" s="16"/>
      <c r="H22" s="15"/>
      <c r="I22" s="16"/>
      <c r="J22" s="15"/>
      <c r="K22" s="16"/>
      <c r="L22" s="15"/>
      <c r="M22" s="16"/>
      <c r="N22" s="15"/>
      <c r="O22" s="16"/>
      <c r="P22" s="15"/>
      <c r="Q22" s="16"/>
      <c r="R22" s="15"/>
      <c r="S22" s="16"/>
      <c r="T22" s="15"/>
      <c r="U22" s="16"/>
      <c r="V22" s="15"/>
      <c r="W22" s="16"/>
      <c r="X22" s="15"/>
      <c r="Y22" s="16"/>
      <c r="Z22" s="15"/>
      <c r="AA22" s="16"/>
      <c r="AB22" s="15"/>
      <c r="AC22" s="16"/>
      <c r="AD22" s="15"/>
      <c r="AE22" s="16"/>
      <c r="AF22" s="15"/>
      <c r="AG22" s="16"/>
      <c r="AH22" s="15"/>
      <c r="AI22" s="16"/>
      <c r="AJ22" s="15"/>
      <c r="AK22" s="16"/>
      <c r="AL22" s="15"/>
      <c r="AM22" s="16"/>
      <c r="AN22" s="15"/>
      <c r="AO22" s="16"/>
      <c r="AP22" s="15"/>
      <c r="AQ22" s="16"/>
      <c r="AT22" s="47" t="s">
        <v>88</v>
      </c>
      <c r="AU22" s="45">
        <f>AN26</f>
        <v>38.46153846153846</v>
      </c>
    </row>
    <row r="23" spans="2:33" ht="13.5" thickBot="1">
      <c r="B23" s="17"/>
      <c r="C23" s="18"/>
      <c r="D23" s="17"/>
      <c r="E23" s="18"/>
      <c r="F23" s="17"/>
      <c r="G23" s="18"/>
      <c r="H23" s="17"/>
      <c r="I23" s="18"/>
      <c r="J23" s="17"/>
      <c r="K23" s="18"/>
      <c r="L23" s="17"/>
      <c r="M23" s="18"/>
      <c r="N23" s="17"/>
      <c r="O23" s="18"/>
      <c r="P23" s="17"/>
      <c r="Q23" s="18"/>
      <c r="R23" s="17"/>
      <c r="S23" s="18"/>
      <c r="T23" s="17"/>
      <c r="U23" s="18"/>
      <c r="V23" s="17"/>
      <c r="W23" s="18"/>
      <c r="X23" s="17"/>
      <c r="Y23" s="18"/>
      <c r="Z23" s="17"/>
      <c r="AA23" s="18"/>
      <c r="AB23" s="17"/>
      <c r="AC23" s="18"/>
      <c r="AD23" s="17"/>
      <c r="AE23" s="18"/>
      <c r="AF23" s="17"/>
      <c r="AG23" s="18"/>
    </row>
    <row r="24" spans="1:43" ht="12.75">
      <c r="A24" s="19" t="s">
        <v>11</v>
      </c>
      <c r="B24" s="20">
        <f aca="true" t="shared" si="1" ref="B24:Y24">SUM(B3:B23)</f>
        <v>140</v>
      </c>
      <c r="C24" s="21">
        <f t="shared" si="1"/>
        <v>108</v>
      </c>
      <c r="D24" s="22">
        <f t="shared" si="1"/>
        <v>127</v>
      </c>
      <c r="E24" s="21">
        <f t="shared" si="1"/>
        <v>109</v>
      </c>
      <c r="F24" s="22">
        <f t="shared" si="1"/>
        <v>120</v>
      </c>
      <c r="G24" s="21">
        <f t="shared" si="1"/>
        <v>130</v>
      </c>
      <c r="H24" s="22">
        <f t="shared" si="1"/>
        <v>137</v>
      </c>
      <c r="I24" s="21">
        <f t="shared" si="1"/>
        <v>100</v>
      </c>
      <c r="J24" s="22">
        <f t="shared" si="1"/>
        <v>55</v>
      </c>
      <c r="K24" s="21">
        <f t="shared" si="1"/>
        <v>77</v>
      </c>
      <c r="L24" s="22">
        <f t="shared" si="1"/>
        <v>104</v>
      </c>
      <c r="M24" s="21">
        <f t="shared" si="1"/>
        <v>120</v>
      </c>
      <c r="N24" s="22">
        <f t="shared" si="1"/>
        <v>126</v>
      </c>
      <c r="O24" s="21">
        <f t="shared" si="1"/>
        <v>85</v>
      </c>
      <c r="P24" s="22">
        <f t="shared" si="1"/>
        <v>45</v>
      </c>
      <c r="Q24" s="21">
        <f t="shared" si="1"/>
        <v>61</v>
      </c>
      <c r="R24" s="22">
        <f t="shared" si="1"/>
        <v>105</v>
      </c>
      <c r="S24" s="21">
        <f t="shared" si="1"/>
        <v>106</v>
      </c>
      <c r="T24" s="22">
        <f t="shared" si="1"/>
        <v>42</v>
      </c>
      <c r="U24" s="21">
        <f t="shared" si="1"/>
        <v>64</v>
      </c>
      <c r="V24" s="22">
        <f t="shared" si="1"/>
        <v>109</v>
      </c>
      <c r="W24" s="21">
        <f t="shared" si="1"/>
        <v>89</v>
      </c>
      <c r="X24" s="22">
        <f t="shared" si="1"/>
        <v>34</v>
      </c>
      <c r="Y24" s="21">
        <f t="shared" si="1"/>
        <v>59</v>
      </c>
      <c r="Z24" s="22">
        <f aca="true" t="shared" si="2" ref="Z24:AQ24">SUM(Z3:Z22)</f>
        <v>3</v>
      </c>
      <c r="AA24" s="21">
        <f t="shared" si="2"/>
        <v>10</v>
      </c>
      <c r="AB24" s="22">
        <f t="shared" si="2"/>
        <v>45</v>
      </c>
      <c r="AC24" s="21">
        <f t="shared" si="2"/>
        <v>60</v>
      </c>
      <c r="AD24" s="22">
        <f t="shared" si="2"/>
        <v>11</v>
      </c>
      <c r="AE24" s="21">
        <f t="shared" si="2"/>
        <v>15</v>
      </c>
      <c r="AF24" s="22">
        <f t="shared" si="2"/>
        <v>57</v>
      </c>
      <c r="AG24" s="21">
        <f t="shared" si="2"/>
        <v>48</v>
      </c>
      <c r="AH24" s="22">
        <f t="shared" si="2"/>
        <v>25</v>
      </c>
      <c r="AI24" s="21">
        <f t="shared" si="2"/>
        <v>27</v>
      </c>
      <c r="AJ24" s="22">
        <f t="shared" si="2"/>
        <v>43</v>
      </c>
      <c r="AK24" s="21">
        <f t="shared" si="2"/>
        <v>48</v>
      </c>
      <c r="AL24" s="22">
        <f t="shared" si="2"/>
        <v>3</v>
      </c>
      <c r="AM24" s="21">
        <f t="shared" si="2"/>
        <v>10</v>
      </c>
      <c r="AN24" s="22">
        <f>SUM(AN3:AN22)</f>
        <v>5</v>
      </c>
      <c r="AO24" s="21">
        <f>SUM(AO3:AO22)</f>
        <v>8</v>
      </c>
      <c r="AP24" s="22">
        <f t="shared" si="2"/>
        <v>8</v>
      </c>
      <c r="AQ24" s="21">
        <f t="shared" si="2"/>
        <v>18</v>
      </c>
    </row>
    <row r="25" ht="13.5" thickBot="1"/>
    <row r="26" spans="1:43" ht="13.5" thickBot="1">
      <c r="A26" s="19" t="s">
        <v>20</v>
      </c>
      <c r="B26" s="63">
        <f>(100*B24)/(B24+C24)</f>
        <v>56.45161290322581</v>
      </c>
      <c r="C26" s="69"/>
      <c r="D26" s="63">
        <f>(100*D24)/(D24+E24)</f>
        <v>53.813559322033896</v>
      </c>
      <c r="E26" s="69"/>
      <c r="F26" s="63">
        <f>(100*F24)/(F24+G24)</f>
        <v>48</v>
      </c>
      <c r="G26" s="69"/>
      <c r="H26" s="63">
        <f>(100*H24)/(H24+I24)</f>
        <v>57.80590717299578</v>
      </c>
      <c r="I26" s="69"/>
      <c r="J26" s="63">
        <f>(100*J24)/(J24+K24)</f>
        <v>41.666666666666664</v>
      </c>
      <c r="K26" s="69"/>
      <c r="L26" s="63">
        <f>(100*L24)/(L24+M24)</f>
        <v>46.42857142857143</v>
      </c>
      <c r="M26" s="69"/>
      <c r="N26" s="63">
        <f>(100*N24)/(N24+O24)</f>
        <v>59.71563981042654</v>
      </c>
      <c r="O26" s="69"/>
      <c r="P26" s="63">
        <f>(100*P24)/(P24+Q24)</f>
        <v>42.45283018867924</v>
      </c>
      <c r="Q26" s="69"/>
      <c r="R26" s="63">
        <f>(100*R24)/(R24+S24)</f>
        <v>49.76303317535545</v>
      </c>
      <c r="S26" s="69"/>
      <c r="T26" s="63">
        <f>(100*T24)/(T24+U24)</f>
        <v>39.62264150943396</v>
      </c>
      <c r="U26" s="69"/>
      <c r="V26" s="63">
        <f>(100*V24)/(V24+W24)</f>
        <v>55.05050505050505</v>
      </c>
      <c r="W26" s="69"/>
      <c r="X26" s="63">
        <f>(100*X24)/(X24+Y24)</f>
        <v>36.55913978494624</v>
      </c>
      <c r="Y26" s="69"/>
      <c r="Z26" s="63">
        <f>(100*Z24)/(Z24+AA24)</f>
        <v>23.076923076923077</v>
      </c>
      <c r="AA26" s="69"/>
      <c r="AB26" s="63">
        <f>(100*AB24)/(AB24+AC24)</f>
        <v>42.857142857142854</v>
      </c>
      <c r="AC26" s="69"/>
      <c r="AD26" s="63">
        <f>(100*AD24)/(AD24+AE24)</f>
        <v>42.30769230769231</v>
      </c>
      <c r="AE26" s="64"/>
      <c r="AF26" s="63">
        <f>(100*AF24)/(AF24+AG24)</f>
        <v>54.285714285714285</v>
      </c>
      <c r="AG26" s="64"/>
      <c r="AH26" s="63">
        <f>(100*AH24)/(AH24+AI24)</f>
        <v>48.07692307692308</v>
      </c>
      <c r="AI26" s="64"/>
      <c r="AJ26" s="63">
        <f>(100*AJ24)/(AJ24+AK24)</f>
        <v>47.252747252747255</v>
      </c>
      <c r="AK26" s="64"/>
      <c r="AL26" s="63">
        <f>(100*AL24)/(AL24+AM24)</f>
        <v>23.076923076923077</v>
      </c>
      <c r="AM26" s="64"/>
      <c r="AN26" s="63">
        <f>(100*AN24)/(AN24+AO24)</f>
        <v>38.46153846153846</v>
      </c>
      <c r="AO26" s="64"/>
      <c r="AP26" s="63">
        <f>(100*AP24)/(AP24+AQ24)</f>
        <v>30.76923076923077</v>
      </c>
      <c r="AQ26" s="64"/>
    </row>
    <row r="27" spans="1:43" ht="13.5" thickBot="1">
      <c r="A27" s="19" t="s">
        <v>21</v>
      </c>
      <c r="B27" s="65">
        <f>(100*C24)/(B24+C24)</f>
        <v>43.54838709677419</v>
      </c>
      <c r="C27" s="70"/>
      <c r="D27" s="65">
        <f>(100*E24)/(D24+E24)</f>
        <v>46.186440677966104</v>
      </c>
      <c r="E27" s="70"/>
      <c r="F27" s="65">
        <f>(100*G24)/(F24+G24)</f>
        <v>52</v>
      </c>
      <c r="G27" s="70"/>
      <c r="H27" s="65">
        <f>(100*I24)/(H24+I24)</f>
        <v>42.19409282700422</v>
      </c>
      <c r="I27" s="70"/>
      <c r="J27" s="65">
        <f>(100*K24)/(J24+K24)</f>
        <v>58.333333333333336</v>
      </c>
      <c r="K27" s="70"/>
      <c r="L27" s="65">
        <f>(100*M24)/(L24+M24)</f>
        <v>53.57142857142857</v>
      </c>
      <c r="M27" s="70"/>
      <c r="N27" s="65">
        <f>(100*O24)/(N24+O24)</f>
        <v>40.28436018957346</v>
      </c>
      <c r="O27" s="70"/>
      <c r="P27" s="65">
        <f>(100*Q24)/(P24+Q24)</f>
        <v>57.54716981132076</v>
      </c>
      <c r="Q27" s="70"/>
      <c r="R27" s="65">
        <f>(100*S24)/(R24+S24)</f>
        <v>50.23696682464455</v>
      </c>
      <c r="S27" s="70"/>
      <c r="T27" s="65">
        <f>(100*U24)/(T24+U24)</f>
        <v>60.37735849056604</v>
      </c>
      <c r="U27" s="70"/>
      <c r="V27" s="65">
        <f>(100*W24)/(V24+W24)</f>
        <v>44.94949494949495</v>
      </c>
      <c r="W27" s="70"/>
      <c r="X27" s="65">
        <f>(100*Y24)/(X24+Y24)</f>
        <v>63.44086021505376</v>
      </c>
      <c r="Y27" s="70"/>
      <c r="Z27" s="65">
        <f>(100*AA24)/(Z24+AA24)</f>
        <v>76.92307692307692</v>
      </c>
      <c r="AA27" s="70"/>
      <c r="AB27" s="65">
        <f>(100*AC24)/(AB24+AC24)</f>
        <v>57.142857142857146</v>
      </c>
      <c r="AC27" s="70"/>
      <c r="AD27" s="65">
        <f>(100*AE24)/(AD24+AE24)</f>
        <v>57.69230769230769</v>
      </c>
      <c r="AE27" s="66"/>
      <c r="AF27" s="65">
        <f>(100*AG24)/(AF24+AG24)</f>
        <v>45.714285714285715</v>
      </c>
      <c r="AG27" s="66"/>
      <c r="AH27" s="65">
        <f>(100*AI24)/(AH24+AI24)</f>
        <v>51.92307692307692</v>
      </c>
      <c r="AI27" s="66"/>
      <c r="AJ27" s="65">
        <f>(100*AK24)/(AJ24+AK24)</f>
        <v>52.747252747252745</v>
      </c>
      <c r="AK27" s="66"/>
      <c r="AL27" s="65">
        <f>(100*AM24)/(AL24+AM24)</f>
        <v>76.92307692307692</v>
      </c>
      <c r="AM27" s="66"/>
      <c r="AN27" s="65">
        <f>(100*AO24)/(AN24+AO24)</f>
        <v>61.53846153846154</v>
      </c>
      <c r="AO27" s="66"/>
      <c r="AP27" s="65">
        <f>(100*AQ24)/(AP24+AQ24)</f>
        <v>69.23076923076923</v>
      </c>
      <c r="AQ27" s="66"/>
    </row>
    <row r="28" ht="13.5" thickBot="1"/>
    <row r="29" spans="1:43" ht="13.5" thickTop="1">
      <c r="A29" s="19" t="s">
        <v>29</v>
      </c>
      <c r="B29" s="35">
        <v>12</v>
      </c>
      <c r="C29" s="33">
        <v>5</v>
      </c>
      <c r="D29" s="35">
        <v>9</v>
      </c>
      <c r="E29" s="33">
        <v>7</v>
      </c>
      <c r="F29" s="35">
        <v>7</v>
      </c>
      <c r="G29" s="33">
        <v>10</v>
      </c>
      <c r="H29" s="35">
        <v>11</v>
      </c>
      <c r="I29" s="33">
        <v>5</v>
      </c>
      <c r="J29" s="35">
        <v>3</v>
      </c>
      <c r="K29" s="33">
        <v>7</v>
      </c>
      <c r="L29" s="35">
        <v>7</v>
      </c>
      <c r="M29" s="33">
        <v>8</v>
      </c>
      <c r="N29" s="35">
        <v>13</v>
      </c>
      <c r="O29" s="33">
        <v>2</v>
      </c>
      <c r="P29" s="35">
        <v>2</v>
      </c>
      <c r="Q29" s="33">
        <v>6</v>
      </c>
      <c r="R29" s="35">
        <v>7</v>
      </c>
      <c r="S29" s="33">
        <v>8</v>
      </c>
      <c r="T29" s="35">
        <v>1</v>
      </c>
      <c r="U29" s="33">
        <v>7</v>
      </c>
      <c r="V29" s="35">
        <v>8</v>
      </c>
      <c r="W29" s="33">
        <v>6</v>
      </c>
      <c r="X29" s="35">
        <v>2</v>
      </c>
      <c r="Y29" s="33">
        <v>4</v>
      </c>
      <c r="Z29" s="35">
        <v>0</v>
      </c>
      <c r="AA29" s="33">
        <v>1</v>
      </c>
      <c r="AB29" s="35">
        <v>4</v>
      </c>
      <c r="AC29" s="33">
        <v>4</v>
      </c>
      <c r="AD29" s="35">
        <v>0</v>
      </c>
      <c r="AE29" s="33">
        <v>2</v>
      </c>
      <c r="AF29" s="35">
        <v>4</v>
      </c>
      <c r="AG29" s="33">
        <v>3</v>
      </c>
      <c r="AH29" s="35">
        <v>2</v>
      </c>
      <c r="AI29" s="33">
        <v>2</v>
      </c>
      <c r="AJ29" s="35">
        <v>1</v>
      </c>
      <c r="AK29" s="34">
        <v>5</v>
      </c>
      <c r="AL29" s="35">
        <v>0</v>
      </c>
      <c r="AM29" s="34">
        <v>1</v>
      </c>
      <c r="AN29" s="35">
        <v>0</v>
      </c>
      <c r="AO29" s="34">
        <v>1</v>
      </c>
      <c r="AP29" s="35">
        <v>0</v>
      </c>
      <c r="AQ29" s="34">
        <v>1</v>
      </c>
    </row>
    <row r="30" ht="13.5" thickBot="1"/>
    <row r="31" spans="1:43" ht="14.25" thickBot="1" thickTop="1">
      <c r="A31" s="19" t="s">
        <v>78</v>
      </c>
      <c r="B31" s="49">
        <f>B24/18</f>
        <v>7.777777777777778</v>
      </c>
      <c r="C31" s="51">
        <f>C24/18</f>
        <v>6</v>
      </c>
      <c r="D31" s="50">
        <f>D24/17</f>
        <v>7.470588235294118</v>
      </c>
      <c r="E31" s="51">
        <f>E24/17</f>
        <v>6.411764705882353</v>
      </c>
      <c r="F31" s="50">
        <f>F24/18</f>
        <v>6.666666666666667</v>
      </c>
      <c r="G31" s="51">
        <f>G24/18</f>
        <v>7.222222222222222</v>
      </c>
      <c r="H31" s="50">
        <f>H24/18</f>
        <v>7.611111111111111</v>
      </c>
      <c r="I31" s="51">
        <f>I24/18</f>
        <v>5.555555555555555</v>
      </c>
      <c r="J31" s="50">
        <f>J24/10</f>
        <v>5.5</v>
      </c>
      <c r="K31" s="51">
        <f>K24/10</f>
        <v>7.7</v>
      </c>
      <c r="L31" s="50">
        <f>L24/16</f>
        <v>6.5</v>
      </c>
      <c r="M31" s="51">
        <f>M24/16</f>
        <v>7.5</v>
      </c>
      <c r="N31" s="50">
        <f>N24/15</f>
        <v>8.4</v>
      </c>
      <c r="O31" s="51">
        <f>O24/15</f>
        <v>5.666666666666667</v>
      </c>
      <c r="P31" s="50">
        <f>P24/8</f>
        <v>5.625</v>
      </c>
      <c r="Q31" s="51">
        <f>Q24/8</f>
        <v>7.625</v>
      </c>
      <c r="R31" s="50">
        <f>R24/15</f>
        <v>7</v>
      </c>
      <c r="S31" s="51">
        <f>S24/15</f>
        <v>7.066666666666666</v>
      </c>
      <c r="T31" s="50">
        <f>T24/8</f>
        <v>5.25</v>
      </c>
      <c r="U31" s="51">
        <f>U24/8</f>
        <v>8</v>
      </c>
      <c r="V31" s="50">
        <f>V24/14</f>
        <v>7.785714285714286</v>
      </c>
      <c r="W31" s="51">
        <f>W24/14</f>
        <v>6.357142857142857</v>
      </c>
      <c r="X31" s="50">
        <f>X24/6</f>
        <v>5.666666666666667</v>
      </c>
      <c r="Y31" s="51">
        <f>Y24/6</f>
        <v>9.833333333333334</v>
      </c>
      <c r="Z31" s="50">
        <f>Z24/1</f>
        <v>3</v>
      </c>
      <c r="AA31" s="51">
        <f>AA24/1</f>
        <v>10</v>
      </c>
      <c r="AB31" s="50">
        <f>AB24/8</f>
        <v>5.625</v>
      </c>
      <c r="AC31" s="51">
        <f>AC24/8</f>
        <v>7.5</v>
      </c>
      <c r="AD31" s="50">
        <f>AD24/2</f>
        <v>5.5</v>
      </c>
      <c r="AE31" s="51">
        <f>AE24/2</f>
        <v>7.5</v>
      </c>
      <c r="AF31" s="50">
        <f>AF24/7</f>
        <v>8.142857142857142</v>
      </c>
      <c r="AG31" s="51">
        <f>AG24/7</f>
        <v>6.857142857142857</v>
      </c>
      <c r="AH31" s="50">
        <f>AH24/4</f>
        <v>6.25</v>
      </c>
      <c r="AI31" s="51">
        <f>AI24/4</f>
        <v>6.75</v>
      </c>
      <c r="AJ31" s="50">
        <f>AJ24/6</f>
        <v>7.166666666666667</v>
      </c>
      <c r="AK31" s="51">
        <f>AK24/6</f>
        <v>8</v>
      </c>
      <c r="AL31" s="50">
        <f aca="true" t="shared" si="3" ref="AL31:AQ31">AL24/1</f>
        <v>3</v>
      </c>
      <c r="AM31" s="51">
        <f t="shared" si="3"/>
        <v>10</v>
      </c>
      <c r="AN31" s="50">
        <f t="shared" si="3"/>
        <v>5</v>
      </c>
      <c r="AO31" s="51">
        <f t="shared" si="3"/>
        <v>8</v>
      </c>
      <c r="AP31" s="50">
        <f t="shared" si="3"/>
        <v>8</v>
      </c>
      <c r="AQ31" s="51">
        <f t="shared" si="3"/>
        <v>18</v>
      </c>
    </row>
    <row r="32" spans="1:43" ht="14.25" thickBot="1" thickTop="1">
      <c r="A32" s="19" t="s">
        <v>79</v>
      </c>
      <c r="B32" s="67">
        <f>(100*B31)/(B31+C31)</f>
        <v>56.4516129032258</v>
      </c>
      <c r="C32" s="68"/>
      <c r="D32" s="67">
        <f>(100*D31)/(D31+E31)</f>
        <v>53.8135593220339</v>
      </c>
      <c r="E32" s="68"/>
      <c r="F32" s="67">
        <f>(100*F31)/(F31+G31)</f>
        <v>48.00000000000001</v>
      </c>
      <c r="G32" s="68"/>
      <c r="H32" s="67">
        <f>(100*H31)/(H31+I31)</f>
        <v>57.80590717299578</v>
      </c>
      <c r="I32" s="68"/>
      <c r="J32" s="67">
        <f>(100*J31)/(J31+K31)</f>
        <v>41.66666666666667</v>
      </c>
      <c r="K32" s="68"/>
      <c r="L32" s="67">
        <f>(100*L31)/(L31+M31)</f>
        <v>46.42857142857143</v>
      </c>
      <c r="M32" s="68"/>
      <c r="N32" s="67">
        <f>(100*N31)/(N31+O31)</f>
        <v>59.71563981042654</v>
      </c>
      <c r="O32" s="68"/>
      <c r="P32" s="67">
        <f>(100*P31)/(P31+Q31)</f>
        <v>42.45283018867924</v>
      </c>
      <c r="Q32" s="68"/>
      <c r="R32" s="67">
        <f>(100*R31)/(R31+S31)</f>
        <v>49.76303317535545</v>
      </c>
      <c r="S32" s="68"/>
      <c r="T32" s="67">
        <f>(100*T31)/(T31+U31)</f>
        <v>39.62264150943396</v>
      </c>
      <c r="U32" s="68"/>
      <c r="V32" s="67">
        <f>(100*V31)/(V31+W31)</f>
        <v>55.05050505050505</v>
      </c>
      <c r="W32" s="68"/>
      <c r="X32" s="67">
        <f>(100*X31)/(X31+Y31)</f>
        <v>36.55913978494624</v>
      </c>
      <c r="Y32" s="68"/>
      <c r="Z32" s="67">
        <f>(100*Z31)/(Z31+AA31)</f>
        <v>23.076923076923077</v>
      </c>
      <c r="AA32" s="68"/>
      <c r="AB32" s="67">
        <f>(100*AB31)/(AB31+AC31)</f>
        <v>42.857142857142854</v>
      </c>
      <c r="AC32" s="68"/>
      <c r="AD32" s="67">
        <f>(100*AD31)/(AD31+AE31)</f>
        <v>42.30769230769231</v>
      </c>
      <c r="AE32" s="68"/>
      <c r="AF32" s="67">
        <f>(100*AF31)/(AF31+AG31)</f>
        <v>54.285714285714285</v>
      </c>
      <c r="AG32" s="68"/>
      <c r="AH32" s="67">
        <f>(100*AH31)/(AH31+AI31)</f>
        <v>48.07692307692308</v>
      </c>
      <c r="AI32" s="68"/>
      <c r="AJ32" s="67">
        <f>(100*AJ31)/(AJ31+AK31)</f>
        <v>47.252747252747255</v>
      </c>
      <c r="AK32" s="68"/>
      <c r="AL32" s="67">
        <f>(100*AL31)/(AL31+AM31)</f>
        <v>23.076923076923077</v>
      </c>
      <c r="AM32" s="68"/>
      <c r="AN32" s="67">
        <f>(100*AN31)/(AN31+AO31)</f>
        <v>38.46153846153846</v>
      </c>
      <c r="AO32" s="68"/>
      <c r="AP32" s="67">
        <f>(100*AP31)/(AP31+AQ31)</f>
        <v>30.76923076923077</v>
      </c>
      <c r="AQ32" s="68"/>
    </row>
    <row r="33" ht="13.5" thickTop="1"/>
  </sheetData>
  <sheetProtection/>
  <mergeCells count="84">
    <mergeCell ref="AN2:AO2"/>
    <mergeCell ref="AN26:AO26"/>
    <mergeCell ref="AH2:AI2"/>
    <mergeCell ref="AJ2:AK2"/>
    <mergeCell ref="AH26:AI26"/>
    <mergeCell ref="AJ26:AK26"/>
    <mergeCell ref="AH27:AI27"/>
    <mergeCell ref="AJ27:AK27"/>
    <mergeCell ref="Z27:AA27"/>
    <mergeCell ref="AB27:AC27"/>
    <mergeCell ref="AD27:AE27"/>
    <mergeCell ref="AF27:AG27"/>
    <mergeCell ref="N27:O27"/>
    <mergeCell ref="P27:Q27"/>
    <mergeCell ref="R27:S27"/>
    <mergeCell ref="T27:U27"/>
    <mergeCell ref="V27:W27"/>
    <mergeCell ref="X27:Y27"/>
    <mergeCell ref="Z26:AA26"/>
    <mergeCell ref="AB26:AC26"/>
    <mergeCell ref="AD26:AE26"/>
    <mergeCell ref="AF26:AG26"/>
    <mergeCell ref="B27:C27"/>
    <mergeCell ref="D27:E27"/>
    <mergeCell ref="F27:G27"/>
    <mergeCell ref="H27:I27"/>
    <mergeCell ref="J27:K27"/>
    <mergeCell ref="L27:M27"/>
    <mergeCell ref="N26:O26"/>
    <mergeCell ref="P26:Q26"/>
    <mergeCell ref="R26:S26"/>
    <mergeCell ref="T26:U26"/>
    <mergeCell ref="V26:W26"/>
    <mergeCell ref="X26:Y26"/>
    <mergeCell ref="Z2:AA2"/>
    <mergeCell ref="AB2:AC2"/>
    <mergeCell ref="AD2:AE2"/>
    <mergeCell ref="AF2:AG2"/>
    <mergeCell ref="B26:C26"/>
    <mergeCell ref="D26:E26"/>
    <mergeCell ref="F26:G26"/>
    <mergeCell ref="H26:I26"/>
    <mergeCell ref="J26:K26"/>
    <mergeCell ref="L26:M26"/>
    <mergeCell ref="N2:O2"/>
    <mergeCell ref="P2:Q2"/>
    <mergeCell ref="R2:S2"/>
    <mergeCell ref="T2:U2"/>
    <mergeCell ref="V2:W2"/>
    <mergeCell ref="X2:Y2"/>
    <mergeCell ref="B2:C2"/>
    <mergeCell ref="D2:E2"/>
    <mergeCell ref="F2:G2"/>
    <mergeCell ref="H2:I2"/>
    <mergeCell ref="J2:K2"/>
    <mergeCell ref="L2:M2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T32:U32"/>
    <mergeCell ref="V32:W32"/>
    <mergeCell ref="X32:Y32"/>
    <mergeCell ref="Z32:AA32"/>
    <mergeCell ref="AB32:AC32"/>
    <mergeCell ref="AD32:AE32"/>
    <mergeCell ref="AF32:AG32"/>
    <mergeCell ref="AH32:AI32"/>
    <mergeCell ref="AJ32:AK32"/>
    <mergeCell ref="AP2:AQ2"/>
    <mergeCell ref="AP26:AQ26"/>
    <mergeCell ref="AN27:AO27"/>
    <mergeCell ref="AN32:AO32"/>
    <mergeCell ref="AL32:AM32"/>
    <mergeCell ref="AP32:AQ32"/>
    <mergeCell ref="AL26:AM26"/>
    <mergeCell ref="AL27:AM27"/>
    <mergeCell ref="AP27:AQ27"/>
    <mergeCell ref="AL2:AM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9.140625" style="27" customWidth="1"/>
  </cols>
  <sheetData>
    <row r="1" spans="1:14" s="23" customFormat="1" ht="12.75">
      <c r="A1" s="25"/>
      <c r="B1" s="23" t="s">
        <v>2</v>
      </c>
      <c r="C1" s="23" t="s">
        <v>7</v>
      </c>
      <c r="D1" s="23" t="s">
        <v>3</v>
      </c>
      <c r="E1" s="23" t="s">
        <v>8</v>
      </c>
      <c r="F1" s="23" t="s">
        <v>12</v>
      </c>
      <c r="G1" s="23" t="s">
        <v>1</v>
      </c>
      <c r="H1" s="23" t="s">
        <v>4</v>
      </c>
      <c r="I1" s="23" t="s">
        <v>5</v>
      </c>
      <c r="J1" s="23" t="s">
        <v>0</v>
      </c>
      <c r="K1" s="23" t="s">
        <v>26</v>
      </c>
      <c r="L1" s="23" t="s">
        <v>18</v>
      </c>
      <c r="M1" s="23" t="s">
        <v>10</v>
      </c>
      <c r="N1" s="23" t="s">
        <v>9</v>
      </c>
    </row>
    <row r="2" spans="1:14" ht="12.75">
      <c r="A2" s="26" t="s">
        <v>23</v>
      </c>
      <c r="B2" s="28">
        <v>2</v>
      </c>
      <c r="C2" s="28">
        <v>1</v>
      </c>
      <c r="D2" s="28">
        <v>1</v>
      </c>
      <c r="E2" s="28">
        <v>4</v>
      </c>
      <c r="F2" s="28"/>
      <c r="G2" s="28">
        <v>1</v>
      </c>
      <c r="H2" s="28">
        <v>2</v>
      </c>
      <c r="I2" s="28">
        <v>1</v>
      </c>
      <c r="J2" s="28">
        <v>4</v>
      </c>
      <c r="K2" s="28"/>
      <c r="L2" s="28">
        <v>1</v>
      </c>
      <c r="M2" s="28">
        <v>1</v>
      </c>
      <c r="N2" s="28"/>
    </row>
    <row r="3" spans="1:14" ht="12.75">
      <c r="A3" s="26" t="s">
        <v>24</v>
      </c>
      <c r="B3" s="29">
        <v>1</v>
      </c>
      <c r="C3" s="29">
        <v>3</v>
      </c>
      <c r="D3" s="29"/>
      <c r="E3" s="29">
        <v>3</v>
      </c>
      <c r="F3" s="29"/>
      <c r="G3" s="29"/>
      <c r="H3" s="29">
        <v>2</v>
      </c>
      <c r="I3" s="29">
        <v>1</v>
      </c>
      <c r="J3" s="29">
        <v>4</v>
      </c>
      <c r="K3" s="29">
        <v>2</v>
      </c>
      <c r="L3" s="29">
        <v>1</v>
      </c>
      <c r="M3" s="29">
        <v>1</v>
      </c>
      <c r="N3" s="29"/>
    </row>
    <row r="4" spans="1:14" ht="12.75">
      <c r="A4" s="26" t="s">
        <v>25</v>
      </c>
      <c r="B4" s="30">
        <v>3</v>
      </c>
      <c r="C4" s="30">
        <v>2</v>
      </c>
      <c r="D4" s="30">
        <v>3</v>
      </c>
      <c r="E4" s="30"/>
      <c r="F4" s="30">
        <v>1</v>
      </c>
      <c r="G4" s="30"/>
      <c r="H4" s="30"/>
      <c r="I4" s="30">
        <v>3</v>
      </c>
      <c r="J4" s="30">
        <v>2</v>
      </c>
      <c r="K4" s="30"/>
      <c r="L4" s="30"/>
      <c r="M4" s="30">
        <v>3</v>
      </c>
      <c r="N4" s="30">
        <v>1</v>
      </c>
    </row>
    <row r="7" spans="1:14" ht="12.75">
      <c r="A7" s="27" t="s">
        <v>11</v>
      </c>
      <c r="B7" s="24">
        <f aca="true" t="shared" si="0" ref="B7:N7">SUM(B2:B4)</f>
        <v>6</v>
      </c>
      <c r="C7" s="24">
        <f t="shared" si="0"/>
        <v>6</v>
      </c>
      <c r="D7" s="24">
        <f t="shared" si="0"/>
        <v>4</v>
      </c>
      <c r="E7" s="24">
        <f t="shared" si="0"/>
        <v>7</v>
      </c>
      <c r="F7" s="24">
        <f t="shared" si="0"/>
        <v>1</v>
      </c>
      <c r="G7" s="24">
        <f t="shared" si="0"/>
        <v>1</v>
      </c>
      <c r="H7" s="24">
        <f t="shared" si="0"/>
        <v>4</v>
      </c>
      <c r="I7" s="24">
        <f t="shared" si="0"/>
        <v>5</v>
      </c>
      <c r="J7" s="24">
        <f t="shared" si="0"/>
        <v>10</v>
      </c>
      <c r="K7" s="24">
        <f t="shared" si="0"/>
        <v>2</v>
      </c>
      <c r="L7" s="24">
        <f t="shared" si="0"/>
        <v>2</v>
      </c>
      <c r="M7" s="24">
        <f t="shared" si="0"/>
        <v>5</v>
      </c>
      <c r="N7" s="24">
        <f t="shared" si="0"/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selection activeCell="I25" sqref="I25"/>
    </sheetView>
  </sheetViews>
  <sheetFormatPr defaultColWidth="9.140625" defaultRowHeight="12.75"/>
  <cols>
    <col min="1" max="1" width="19.7109375" style="36" bestFit="1" customWidth="1"/>
    <col min="2" max="2" width="13.7109375" style="0" bestFit="1" customWidth="1"/>
    <col min="5" max="5" width="13.7109375" style="0" bestFit="1" customWidth="1"/>
    <col min="8" max="8" width="13.7109375" style="0" bestFit="1" customWidth="1"/>
  </cols>
  <sheetData>
    <row r="1" spans="2:19" ht="12.75">
      <c r="B1" s="2">
        <v>2002</v>
      </c>
      <c r="C1" s="2">
        <v>2003</v>
      </c>
      <c r="D1" s="2">
        <v>2004</v>
      </c>
      <c r="E1" s="2">
        <v>2005</v>
      </c>
      <c r="F1" s="2">
        <v>2006</v>
      </c>
      <c r="G1" s="2">
        <v>2007</v>
      </c>
      <c r="H1" s="39">
        <v>2008</v>
      </c>
      <c r="I1" s="2">
        <v>2009</v>
      </c>
      <c r="J1" s="39">
        <v>2010</v>
      </c>
      <c r="K1" s="2">
        <v>2011</v>
      </c>
      <c r="L1" s="39">
        <v>2012</v>
      </c>
      <c r="M1" s="2">
        <v>2013</v>
      </c>
      <c r="N1" s="2">
        <v>2014</v>
      </c>
      <c r="O1" s="2">
        <v>2015</v>
      </c>
      <c r="P1" s="2">
        <v>2016</v>
      </c>
      <c r="Q1" s="2">
        <v>2017</v>
      </c>
      <c r="R1" s="2">
        <v>2018</v>
      </c>
      <c r="S1" s="2">
        <v>2019</v>
      </c>
    </row>
    <row r="2" spans="1:19" ht="12.75">
      <c r="A2" s="36" t="s">
        <v>30</v>
      </c>
      <c r="B2" s="58" t="s">
        <v>82</v>
      </c>
      <c r="C2" s="4" t="s">
        <v>2</v>
      </c>
      <c r="D2" s="4" t="s">
        <v>7</v>
      </c>
      <c r="E2" s="4" t="s">
        <v>8</v>
      </c>
      <c r="F2" s="4" t="s">
        <v>2</v>
      </c>
      <c r="G2" s="4" t="s">
        <v>0</v>
      </c>
      <c r="H2" s="4" t="s">
        <v>7</v>
      </c>
      <c r="I2" s="4" t="s">
        <v>7</v>
      </c>
      <c r="J2" s="4" t="s">
        <v>8</v>
      </c>
      <c r="K2" s="4" t="s">
        <v>10</v>
      </c>
      <c r="L2" s="4" t="s">
        <v>7</v>
      </c>
      <c r="M2" s="4" t="s">
        <v>8</v>
      </c>
      <c r="N2" s="4" t="s">
        <v>8</v>
      </c>
      <c r="O2" s="4" t="s">
        <v>10</v>
      </c>
      <c r="P2" s="4" t="s">
        <v>7</v>
      </c>
      <c r="Q2" s="4" t="s">
        <v>18</v>
      </c>
      <c r="R2" s="4" t="s">
        <v>0</v>
      </c>
      <c r="S2" s="4" t="s">
        <v>3</v>
      </c>
    </row>
    <row r="3" spans="1:19" ht="12.75">
      <c r="A3" s="36" t="s">
        <v>34</v>
      </c>
      <c r="B3" s="38" t="s">
        <v>83</v>
      </c>
      <c r="C3" s="38" t="s">
        <v>85</v>
      </c>
      <c r="D3" s="38" t="s">
        <v>44</v>
      </c>
      <c r="E3" s="38" t="s">
        <v>40</v>
      </c>
      <c r="F3" s="38" t="s">
        <v>40</v>
      </c>
      <c r="G3" s="38" t="s">
        <v>42</v>
      </c>
      <c r="H3" s="38" t="s">
        <v>35</v>
      </c>
      <c r="I3" s="38" t="s">
        <v>37</v>
      </c>
      <c r="J3" s="38" t="s">
        <v>80</v>
      </c>
      <c r="K3" s="38" t="s">
        <v>87</v>
      </c>
      <c r="L3" s="38" t="s">
        <v>37</v>
      </c>
      <c r="M3" s="38" t="s">
        <v>38</v>
      </c>
      <c r="N3" s="38" t="s">
        <v>37</v>
      </c>
      <c r="O3" s="38" t="s">
        <v>40</v>
      </c>
      <c r="P3" s="38" t="s">
        <v>40</v>
      </c>
      <c r="Q3" s="38" t="s">
        <v>40</v>
      </c>
      <c r="R3" s="38" t="s">
        <v>40</v>
      </c>
      <c r="S3" s="38" t="s">
        <v>89</v>
      </c>
    </row>
    <row r="4" spans="4:15" ht="12.75">
      <c r="D4" s="37"/>
      <c r="E4" s="38"/>
      <c r="F4" s="38"/>
      <c r="G4" s="37"/>
      <c r="H4" s="37"/>
      <c r="I4" s="37"/>
      <c r="M4" s="37"/>
      <c r="N4" s="37"/>
      <c r="O4" s="37"/>
    </row>
    <row r="5" spans="1:19" ht="12.75">
      <c r="A5" s="36" t="s">
        <v>31</v>
      </c>
      <c r="B5" s="4" t="s">
        <v>24</v>
      </c>
      <c r="C5" s="4" t="s">
        <v>23</v>
      </c>
      <c r="D5" s="4" t="s">
        <v>23</v>
      </c>
      <c r="E5" s="4" t="s">
        <v>23</v>
      </c>
      <c r="F5" s="4" t="s">
        <v>33</v>
      </c>
      <c r="G5" s="4" t="s">
        <v>24</v>
      </c>
      <c r="H5" s="4" t="s">
        <v>25</v>
      </c>
      <c r="I5" s="4" t="s">
        <v>25</v>
      </c>
      <c r="J5" s="4" t="s">
        <v>23</v>
      </c>
      <c r="K5" s="4" t="s">
        <v>23</v>
      </c>
      <c r="L5" s="4" t="s">
        <v>33</v>
      </c>
      <c r="M5" s="4" t="s">
        <v>23</v>
      </c>
      <c r="N5" s="4" t="s">
        <v>33</v>
      </c>
      <c r="O5" s="4" t="s">
        <v>25</v>
      </c>
      <c r="P5" s="4" t="s">
        <v>24</v>
      </c>
      <c r="Q5" s="4" t="s">
        <v>24</v>
      </c>
      <c r="R5" s="4" t="s">
        <v>23</v>
      </c>
      <c r="S5" s="4" t="s">
        <v>23</v>
      </c>
    </row>
    <row r="6" spans="2:15" ht="12.75">
      <c r="B6" s="1"/>
      <c r="C6" s="1"/>
      <c r="D6" s="4"/>
      <c r="E6" s="4"/>
      <c r="F6" s="4"/>
      <c r="G6" s="1"/>
      <c r="H6" s="1"/>
      <c r="I6" s="1"/>
      <c r="M6" s="1"/>
      <c r="N6" s="1"/>
      <c r="O6" s="1"/>
    </row>
    <row r="7" spans="1:19" ht="12.75">
      <c r="A7" s="36" t="s">
        <v>32</v>
      </c>
      <c r="B7" s="4" t="s">
        <v>2</v>
      </c>
      <c r="C7" s="4" t="s">
        <v>2</v>
      </c>
      <c r="D7" s="4" t="s">
        <v>7</v>
      </c>
      <c r="E7" s="4" t="s">
        <v>8</v>
      </c>
      <c r="F7" s="4" t="s">
        <v>1</v>
      </c>
      <c r="G7" s="4" t="s">
        <v>8</v>
      </c>
      <c r="H7" s="4" t="s">
        <v>4</v>
      </c>
      <c r="I7" s="4" t="s">
        <v>4</v>
      </c>
      <c r="J7" s="4" t="s">
        <v>8</v>
      </c>
      <c r="K7" s="4" t="s">
        <v>10</v>
      </c>
      <c r="L7" s="4" t="s">
        <v>0</v>
      </c>
      <c r="M7" s="4" t="s">
        <v>8</v>
      </c>
      <c r="N7" s="4" t="s">
        <v>18</v>
      </c>
      <c r="O7" s="4" t="s">
        <v>0</v>
      </c>
      <c r="P7" s="4" t="s">
        <v>0</v>
      </c>
      <c r="Q7" s="4" t="s">
        <v>5</v>
      </c>
      <c r="R7" s="4" t="s">
        <v>68</v>
      </c>
      <c r="S7" s="4" t="s">
        <v>3</v>
      </c>
    </row>
    <row r="8" spans="1:19" s="42" customFormat="1" ht="12.75">
      <c r="A8" s="41" t="s">
        <v>34</v>
      </c>
      <c r="B8" s="38" t="s">
        <v>84</v>
      </c>
      <c r="C8" s="38" t="s">
        <v>85</v>
      </c>
      <c r="D8" s="38" t="s">
        <v>44</v>
      </c>
      <c r="E8" s="38" t="s">
        <v>40</v>
      </c>
      <c r="F8" s="38" t="s">
        <v>43</v>
      </c>
      <c r="G8" s="38" t="s">
        <v>40</v>
      </c>
      <c r="H8" s="38" t="s">
        <v>41</v>
      </c>
      <c r="I8" s="38" t="s">
        <v>36</v>
      </c>
      <c r="J8" s="38" t="s">
        <v>80</v>
      </c>
      <c r="K8" s="37" t="s">
        <v>87</v>
      </c>
      <c r="L8" s="37" t="s">
        <v>36</v>
      </c>
      <c r="M8" s="38" t="s">
        <v>38</v>
      </c>
      <c r="N8" s="38" t="s">
        <v>36</v>
      </c>
      <c r="O8" s="38" t="s">
        <v>39</v>
      </c>
      <c r="P8" s="38" t="s">
        <v>40</v>
      </c>
      <c r="Q8" s="38" t="s">
        <v>37</v>
      </c>
      <c r="R8" s="38" t="s">
        <v>40</v>
      </c>
      <c r="S8" s="38" t="s">
        <v>89</v>
      </c>
    </row>
    <row r="10" spans="2:10" ht="12.75">
      <c r="B10" s="2"/>
      <c r="C10" s="2"/>
      <c r="D10" s="2"/>
      <c r="E10" s="2"/>
      <c r="F10" s="2"/>
      <c r="G10" s="2"/>
      <c r="H10" s="2"/>
      <c r="I10" s="2"/>
      <c r="J10" s="2"/>
    </row>
    <row r="11" spans="2:10" ht="12.75">
      <c r="B11" s="1"/>
      <c r="C11" s="1"/>
      <c r="D11" s="1"/>
      <c r="E11" s="1"/>
      <c r="F11" s="1"/>
      <c r="G11" s="4"/>
      <c r="H11" s="4"/>
      <c r="I11" s="1"/>
      <c r="J11" s="4"/>
    </row>
    <row r="13" spans="2:9" ht="12.75">
      <c r="B13" s="71" t="s">
        <v>45</v>
      </c>
      <c r="C13" s="71"/>
      <c r="E13" s="71" t="s">
        <v>46</v>
      </c>
      <c r="F13" s="71"/>
      <c r="H13" s="71" t="s">
        <v>47</v>
      </c>
      <c r="I13" s="71"/>
    </row>
    <row r="14" spans="2:9" ht="12.75">
      <c r="B14" s="36" t="s">
        <v>7</v>
      </c>
      <c r="C14" s="1">
        <v>5</v>
      </c>
      <c r="E14" s="36" t="s">
        <v>7</v>
      </c>
      <c r="F14" s="1">
        <v>1</v>
      </c>
      <c r="H14" s="36" t="s">
        <v>7</v>
      </c>
      <c r="I14" s="40">
        <f aca="true" t="shared" si="0" ref="I14:I21">F14/C14</f>
        <v>0.2</v>
      </c>
    </row>
    <row r="15" spans="2:9" ht="12.75">
      <c r="B15" s="36" t="s">
        <v>8</v>
      </c>
      <c r="C15" s="1">
        <v>4</v>
      </c>
      <c r="E15" s="36" t="s">
        <v>8</v>
      </c>
      <c r="F15" s="1">
        <v>3</v>
      </c>
      <c r="H15" s="36" t="s">
        <v>8</v>
      </c>
      <c r="I15" s="40">
        <f t="shared" si="0"/>
        <v>0.75</v>
      </c>
    </row>
    <row r="16" spans="2:9" ht="12.75">
      <c r="B16" s="36" t="s">
        <v>2</v>
      </c>
      <c r="C16" s="1">
        <v>2</v>
      </c>
      <c r="E16" s="36" t="s">
        <v>2</v>
      </c>
      <c r="F16" s="1">
        <v>1</v>
      </c>
      <c r="H16" s="36" t="s">
        <v>2</v>
      </c>
      <c r="I16" s="40">
        <f t="shared" si="0"/>
        <v>0.5</v>
      </c>
    </row>
    <row r="17" spans="2:9" ht="12.75">
      <c r="B17" s="36" t="s">
        <v>0</v>
      </c>
      <c r="C17" s="1">
        <v>3</v>
      </c>
      <c r="E17" s="36" t="s">
        <v>0</v>
      </c>
      <c r="F17" s="1">
        <v>1</v>
      </c>
      <c r="H17" s="36" t="s">
        <v>0</v>
      </c>
      <c r="I17" s="40">
        <f t="shared" si="0"/>
        <v>0.3333333333333333</v>
      </c>
    </row>
    <row r="18" spans="2:9" ht="12.75">
      <c r="B18" s="36" t="s">
        <v>10</v>
      </c>
      <c r="C18" s="1">
        <v>2</v>
      </c>
      <c r="E18" s="36" t="s">
        <v>10</v>
      </c>
      <c r="F18" s="1">
        <v>1</v>
      </c>
      <c r="H18" s="36" t="s">
        <v>10</v>
      </c>
      <c r="I18" s="40">
        <f t="shared" si="0"/>
        <v>0.5</v>
      </c>
    </row>
    <row r="19" spans="2:9" ht="12.75">
      <c r="B19" s="36" t="s">
        <v>18</v>
      </c>
      <c r="C19" s="1">
        <v>1</v>
      </c>
      <c r="E19" s="36" t="s">
        <v>18</v>
      </c>
      <c r="F19" s="1">
        <v>0</v>
      </c>
      <c r="H19" s="36" t="s">
        <v>18</v>
      </c>
      <c r="I19" s="40">
        <f t="shared" si="0"/>
        <v>0</v>
      </c>
    </row>
    <row r="20" spans="2:9" ht="12.75">
      <c r="B20" s="36" t="s">
        <v>82</v>
      </c>
      <c r="C20" s="1">
        <v>1</v>
      </c>
      <c r="E20" s="36" t="s">
        <v>82</v>
      </c>
      <c r="F20" s="1">
        <v>0</v>
      </c>
      <c r="H20" s="36" t="s">
        <v>82</v>
      </c>
      <c r="I20" s="40">
        <f t="shared" si="0"/>
        <v>0</v>
      </c>
    </row>
    <row r="21" spans="2:9" ht="12.75">
      <c r="B21" s="36" t="s">
        <v>3</v>
      </c>
      <c r="C21" s="1">
        <v>1</v>
      </c>
      <c r="E21" s="36" t="s">
        <v>3</v>
      </c>
      <c r="F21" s="1">
        <v>1</v>
      </c>
      <c r="H21" s="36" t="s">
        <v>3</v>
      </c>
      <c r="I21" s="40">
        <f t="shared" si="0"/>
        <v>1</v>
      </c>
    </row>
  </sheetData>
  <sheetProtection/>
  <mergeCells count="3">
    <mergeCell ref="B13:C13"/>
    <mergeCell ref="E13:F13"/>
    <mergeCell ref="H13:I13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2" width="6.57421875" style="1" bestFit="1" customWidth="1"/>
    <col min="3" max="4" width="16.57421875" style="1" bestFit="1" customWidth="1"/>
    <col min="5" max="5" width="6.28125" style="1" bestFit="1" customWidth="1"/>
    <col min="6" max="6" width="16.57421875" style="1" bestFit="1" customWidth="1"/>
    <col min="7" max="7" width="6.28125" style="1" bestFit="1" customWidth="1"/>
    <col min="8" max="8" width="6.57421875" style="1" bestFit="1" customWidth="1"/>
    <col min="9" max="16384" width="9.140625" style="1" customWidth="1"/>
  </cols>
  <sheetData>
    <row r="1" spans="1:5" s="2" customFormat="1" ht="12.75">
      <c r="A1" s="2">
        <v>2015</v>
      </c>
      <c r="B1" s="2">
        <v>2016</v>
      </c>
      <c r="C1" s="2">
        <v>2017</v>
      </c>
      <c r="D1" s="2">
        <v>2018</v>
      </c>
      <c r="E1" s="2">
        <v>2019</v>
      </c>
    </row>
    <row r="2" spans="1:5" ht="12.75">
      <c r="A2" s="4" t="s">
        <v>27</v>
      </c>
      <c r="B2" s="1" t="s">
        <v>4</v>
      </c>
      <c r="C2" s="1" t="s">
        <v>0</v>
      </c>
      <c r="D2" s="1" t="s">
        <v>67</v>
      </c>
      <c r="E2" s="1" t="s">
        <v>69</v>
      </c>
    </row>
    <row r="3" spans="1:5" ht="12.75">
      <c r="A3" s="4" t="s">
        <v>7</v>
      </c>
      <c r="B3" s="1" t="s">
        <v>14</v>
      </c>
      <c r="C3" s="1" t="s">
        <v>3</v>
      </c>
      <c r="D3" s="1" t="s">
        <v>18</v>
      </c>
      <c r="E3" s="1" t="s">
        <v>1</v>
      </c>
    </row>
    <row r="4" spans="1:5" ht="12.75">
      <c r="A4" s="4" t="s">
        <v>3</v>
      </c>
      <c r="B4" s="1" t="s">
        <v>10</v>
      </c>
      <c r="C4" s="1" t="s">
        <v>27</v>
      </c>
      <c r="D4" s="1" t="s">
        <v>3</v>
      </c>
      <c r="E4" s="1" t="s">
        <v>10</v>
      </c>
    </row>
    <row r="5" spans="1:5" ht="12.75">
      <c r="A5" s="4" t="s">
        <v>2</v>
      </c>
      <c r="B5" s="1" t="s">
        <v>3</v>
      </c>
      <c r="C5" s="1" t="s">
        <v>8</v>
      </c>
      <c r="D5" s="1" t="s">
        <v>5</v>
      </c>
      <c r="E5" s="1" t="s">
        <v>18</v>
      </c>
    </row>
    <row r="6" spans="1:5" ht="12.75">
      <c r="A6" s="4" t="s">
        <v>28</v>
      </c>
      <c r="B6" s="1" t="s">
        <v>27</v>
      </c>
      <c r="C6" s="1" t="s">
        <v>4</v>
      </c>
      <c r="D6" s="1" t="s">
        <v>2</v>
      </c>
      <c r="E6" s="1" t="s">
        <v>5</v>
      </c>
    </row>
    <row r="7" spans="1:5" ht="12.75">
      <c r="A7" s="4" t="s">
        <v>14</v>
      </c>
      <c r="B7" s="1" t="s">
        <v>8</v>
      </c>
      <c r="C7" s="1" t="s">
        <v>1</v>
      </c>
      <c r="D7" s="1" t="s">
        <v>4</v>
      </c>
      <c r="E7" s="1" t="s">
        <v>8</v>
      </c>
    </row>
    <row r="14" spans="3:4" ht="12.75">
      <c r="C14" s="59" t="s">
        <v>13</v>
      </c>
      <c r="D14" s="59"/>
    </row>
    <row r="15" spans="3:4" ht="12.75">
      <c r="C15" s="3" t="s">
        <v>27</v>
      </c>
      <c r="D15" s="3">
        <v>3</v>
      </c>
    </row>
    <row r="16" spans="3:4" ht="12.75">
      <c r="C16" s="3" t="s">
        <v>7</v>
      </c>
      <c r="D16" s="3">
        <v>1</v>
      </c>
    </row>
    <row r="17" spans="3:4" ht="12.75">
      <c r="C17" s="3" t="s">
        <v>3</v>
      </c>
      <c r="D17" s="3">
        <v>4</v>
      </c>
    </row>
    <row r="18" spans="3:4" ht="12.75">
      <c r="C18" s="3" t="s">
        <v>2</v>
      </c>
      <c r="D18" s="3">
        <v>2</v>
      </c>
    </row>
    <row r="19" spans="3:4" ht="12.75">
      <c r="C19" s="3" t="s">
        <v>28</v>
      </c>
      <c r="D19" s="3">
        <v>1</v>
      </c>
    </row>
    <row r="20" spans="3:4" ht="12.75">
      <c r="C20" s="3" t="s">
        <v>14</v>
      </c>
      <c r="D20" s="3">
        <v>2</v>
      </c>
    </row>
    <row r="21" spans="3:4" ht="12.75">
      <c r="C21" s="3" t="s">
        <v>4</v>
      </c>
      <c r="D21" s="3">
        <v>3</v>
      </c>
    </row>
    <row r="22" spans="3:4" ht="12.75">
      <c r="C22" s="3" t="s">
        <v>10</v>
      </c>
      <c r="D22" s="3">
        <v>2</v>
      </c>
    </row>
    <row r="23" spans="3:4" ht="12.75">
      <c r="C23" s="3" t="s">
        <v>8</v>
      </c>
      <c r="D23" s="3">
        <v>3</v>
      </c>
    </row>
    <row r="24" spans="3:4" ht="12.75">
      <c r="C24" s="3" t="s">
        <v>0</v>
      </c>
      <c r="D24" s="3">
        <v>1</v>
      </c>
    </row>
    <row r="25" spans="3:4" ht="12.75">
      <c r="C25" s="3" t="s">
        <v>1</v>
      </c>
      <c r="D25" s="3">
        <v>2</v>
      </c>
    </row>
    <row r="26" spans="3:4" ht="12.75">
      <c r="C26" s="3" t="s">
        <v>67</v>
      </c>
      <c r="D26" s="3">
        <v>1</v>
      </c>
    </row>
    <row r="27" spans="3:4" ht="12.75">
      <c r="C27" s="3" t="s">
        <v>18</v>
      </c>
      <c r="D27" s="3">
        <v>2</v>
      </c>
    </row>
    <row r="28" spans="3:4" ht="12.75">
      <c r="C28" s="3" t="s">
        <v>5</v>
      </c>
      <c r="D28" s="3">
        <v>2</v>
      </c>
    </row>
    <row r="29" spans="3:4" ht="12.75">
      <c r="C29" s="3" t="s">
        <v>69</v>
      </c>
      <c r="D29" s="3">
        <v>1</v>
      </c>
    </row>
  </sheetData>
  <sheetProtection/>
  <mergeCells count="1">
    <mergeCell ref="C14:D14"/>
  </mergeCell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9.140625" style="27" customWidth="1"/>
  </cols>
  <sheetData>
    <row r="1" spans="1:12" s="23" customFormat="1" ht="12.75">
      <c r="A1" s="25"/>
      <c r="B1" s="23" t="s">
        <v>14</v>
      </c>
      <c r="C1" s="23" t="s">
        <v>28</v>
      </c>
      <c r="D1" s="23" t="s">
        <v>2</v>
      </c>
      <c r="E1" s="23" t="s">
        <v>4</v>
      </c>
      <c r="F1" s="23" t="s">
        <v>10</v>
      </c>
      <c r="G1" s="23" t="s">
        <v>3</v>
      </c>
      <c r="H1" s="23" t="s">
        <v>1</v>
      </c>
      <c r="I1" s="23" t="s">
        <v>8</v>
      </c>
      <c r="J1" s="23" t="s">
        <v>18</v>
      </c>
      <c r="K1" s="23" t="s">
        <v>67</v>
      </c>
      <c r="L1" s="23" t="s">
        <v>5</v>
      </c>
    </row>
    <row r="2" spans="1:12" ht="12.75">
      <c r="A2" s="26" t="s">
        <v>23</v>
      </c>
      <c r="B2" s="28">
        <v>2</v>
      </c>
      <c r="C2" s="28"/>
      <c r="D2" s="28"/>
      <c r="E2" s="28"/>
      <c r="F2" s="28"/>
      <c r="G2" s="28">
        <v>1</v>
      </c>
      <c r="H2" s="28"/>
      <c r="I2" s="28"/>
      <c r="J2" s="28">
        <v>1</v>
      </c>
      <c r="K2" s="28"/>
      <c r="L2" s="28">
        <v>1</v>
      </c>
    </row>
    <row r="3" spans="1:12" ht="12.75">
      <c r="A3" s="26" t="s">
        <v>24</v>
      </c>
      <c r="B3" s="29"/>
      <c r="C3" s="29">
        <v>1</v>
      </c>
      <c r="D3" s="29"/>
      <c r="E3" s="29">
        <v>2</v>
      </c>
      <c r="F3" s="29">
        <v>1</v>
      </c>
      <c r="G3" s="29"/>
      <c r="H3" s="29">
        <v>1</v>
      </c>
      <c r="I3" s="29"/>
      <c r="J3" s="29"/>
      <c r="K3" s="29"/>
      <c r="L3" s="29"/>
    </row>
    <row r="4" spans="1:12" ht="12.75">
      <c r="A4" s="26" t="s">
        <v>25</v>
      </c>
      <c r="B4" s="30"/>
      <c r="C4" s="30"/>
      <c r="D4" s="30">
        <v>1</v>
      </c>
      <c r="E4" s="30"/>
      <c r="F4" s="30">
        <v>1</v>
      </c>
      <c r="G4" s="30"/>
      <c r="H4" s="30">
        <v>1</v>
      </c>
      <c r="I4" s="30">
        <v>1</v>
      </c>
      <c r="J4" s="30"/>
      <c r="K4" s="30">
        <v>1</v>
      </c>
      <c r="L4" s="30"/>
    </row>
    <row r="7" spans="1:12" ht="12.75">
      <c r="A7" s="27" t="s">
        <v>11</v>
      </c>
      <c r="B7" s="24">
        <f aca="true" t="shared" si="0" ref="B7:I7">SUM(B2:B4)</f>
        <v>2</v>
      </c>
      <c r="C7" s="24">
        <f t="shared" si="0"/>
        <v>1</v>
      </c>
      <c r="D7" s="24">
        <f t="shared" si="0"/>
        <v>1</v>
      </c>
      <c r="E7" s="24">
        <f t="shared" si="0"/>
        <v>2</v>
      </c>
      <c r="F7" s="24">
        <f t="shared" si="0"/>
        <v>2</v>
      </c>
      <c r="G7" s="24">
        <f t="shared" si="0"/>
        <v>1</v>
      </c>
      <c r="H7" s="24">
        <f t="shared" si="0"/>
        <v>2</v>
      </c>
      <c r="I7" s="24">
        <f t="shared" si="0"/>
        <v>1</v>
      </c>
      <c r="J7" s="24">
        <f>SUM(J2:J4)</f>
        <v>1</v>
      </c>
      <c r="K7" s="24">
        <f>SUM(K2:K4)</f>
        <v>1</v>
      </c>
      <c r="L7" s="24">
        <f>SUM(L2:L4)</f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G12" sqref="G12"/>
    </sheetView>
  </sheetViews>
  <sheetFormatPr defaultColWidth="8.8515625" defaultRowHeight="12.75"/>
  <cols>
    <col min="1" max="1" width="5.00390625" style="2" bestFit="1" customWidth="1"/>
    <col min="2" max="3" width="16.57421875" style="1" bestFit="1" customWidth="1"/>
    <col min="4" max="4" width="8.8515625" style="1" customWidth="1"/>
    <col min="5" max="5" width="11.8515625" style="1" bestFit="1" customWidth="1"/>
    <col min="6" max="6" width="10.421875" style="1" bestFit="1" customWidth="1"/>
    <col min="7" max="7" width="13.7109375" style="1" bestFit="1" customWidth="1"/>
    <col min="8" max="16384" width="8.8515625" style="1" customWidth="1"/>
  </cols>
  <sheetData>
    <row r="1" spans="2:7" s="23" customFormat="1" ht="12.75">
      <c r="B1" s="23" t="s">
        <v>61</v>
      </c>
      <c r="C1" s="23" t="s">
        <v>62</v>
      </c>
      <c r="F1" s="44" t="s">
        <v>61</v>
      </c>
      <c r="G1" s="44" t="s">
        <v>62</v>
      </c>
    </row>
    <row r="2" spans="1:7" ht="12.75">
      <c r="A2" s="2">
        <v>2002</v>
      </c>
      <c r="B2" s="4" t="s">
        <v>6</v>
      </c>
      <c r="C2" s="4" t="s">
        <v>7</v>
      </c>
      <c r="E2" s="43" t="s">
        <v>2</v>
      </c>
      <c r="F2" s="3">
        <v>4</v>
      </c>
      <c r="G2" s="3"/>
    </row>
    <row r="3" spans="1:7" ht="12.75">
      <c r="A3" s="2">
        <v>2003</v>
      </c>
      <c r="B3" s="4" t="s">
        <v>2</v>
      </c>
      <c r="C3" s="4" t="s">
        <v>7</v>
      </c>
      <c r="E3" s="43" t="s">
        <v>7</v>
      </c>
      <c r="F3" s="3">
        <v>3</v>
      </c>
      <c r="G3" s="3">
        <v>3</v>
      </c>
    </row>
    <row r="4" spans="1:7" ht="12.75">
      <c r="A4" s="2">
        <v>2004</v>
      </c>
      <c r="B4" s="4" t="s">
        <v>8</v>
      </c>
      <c r="C4" s="4" t="s">
        <v>4</v>
      </c>
      <c r="E4" s="43" t="s">
        <v>8</v>
      </c>
      <c r="F4" s="3">
        <v>4</v>
      </c>
      <c r="G4" s="3"/>
    </row>
    <row r="5" spans="1:7" ht="12.75">
      <c r="A5" s="2">
        <v>2005</v>
      </c>
      <c r="B5" s="4" t="s">
        <v>2</v>
      </c>
      <c r="C5" s="4" t="s">
        <v>9</v>
      </c>
      <c r="E5" s="43" t="s">
        <v>4</v>
      </c>
      <c r="F5" s="3"/>
      <c r="G5" s="3">
        <v>3</v>
      </c>
    </row>
    <row r="6" spans="1:7" ht="12.75">
      <c r="A6" s="2">
        <v>2006</v>
      </c>
      <c r="B6" s="4" t="s">
        <v>10</v>
      </c>
      <c r="C6" s="4" t="s">
        <v>7</v>
      </c>
      <c r="E6" s="43" t="s">
        <v>9</v>
      </c>
      <c r="F6" s="3">
        <v>1</v>
      </c>
      <c r="G6" s="3">
        <v>2</v>
      </c>
    </row>
    <row r="7" spans="1:7" ht="12.75">
      <c r="A7" s="2">
        <v>2007</v>
      </c>
      <c r="B7" s="4" t="s">
        <v>2</v>
      </c>
      <c r="C7" s="4" t="s">
        <v>1</v>
      </c>
      <c r="E7" s="43" t="s">
        <v>10</v>
      </c>
      <c r="F7" s="3">
        <v>2</v>
      </c>
      <c r="G7" s="3"/>
    </row>
    <row r="8" spans="1:7" ht="12.75">
      <c r="A8" s="2">
        <v>2008</v>
      </c>
      <c r="B8" s="4" t="s">
        <v>7</v>
      </c>
      <c r="C8" s="4" t="s">
        <v>1</v>
      </c>
      <c r="E8" s="43" t="s">
        <v>1</v>
      </c>
      <c r="F8" s="3"/>
      <c r="G8" s="3">
        <v>2</v>
      </c>
    </row>
    <row r="9" spans="1:7" ht="12.75">
      <c r="A9" s="2">
        <v>2009</v>
      </c>
      <c r="B9" s="4" t="s">
        <v>63</v>
      </c>
      <c r="C9" s="4" t="s">
        <v>17</v>
      </c>
      <c r="E9" s="43" t="s">
        <v>63</v>
      </c>
      <c r="F9" s="3">
        <v>1</v>
      </c>
      <c r="G9" s="3">
        <v>1</v>
      </c>
    </row>
    <row r="10" spans="1:7" ht="12.75">
      <c r="A10" s="2">
        <v>2010</v>
      </c>
      <c r="B10" s="4" t="s">
        <v>8</v>
      </c>
      <c r="C10" s="4" t="s">
        <v>6</v>
      </c>
      <c r="E10" s="43" t="s">
        <v>17</v>
      </c>
      <c r="F10" s="3"/>
      <c r="G10" s="3">
        <v>1</v>
      </c>
    </row>
    <row r="11" spans="1:7" ht="12.75">
      <c r="A11" s="2">
        <v>2011</v>
      </c>
      <c r="B11" s="1" t="s">
        <v>9</v>
      </c>
      <c r="C11" s="1" t="s">
        <v>6</v>
      </c>
      <c r="E11" s="43" t="s">
        <v>18</v>
      </c>
      <c r="F11" s="3">
        <v>1</v>
      </c>
      <c r="G11" s="3">
        <v>2</v>
      </c>
    </row>
    <row r="12" spans="1:7" ht="12.75">
      <c r="A12" s="2">
        <v>2012</v>
      </c>
      <c r="B12" s="1" t="s">
        <v>7</v>
      </c>
      <c r="C12" s="1" t="s">
        <v>9</v>
      </c>
      <c r="E12" s="43" t="s">
        <v>14</v>
      </c>
      <c r="F12" s="3"/>
      <c r="G12" s="3">
        <v>1</v>
      </c>
    </row>
    <row r="13" spans="1:7" ht="12.75">
      <c r="A13" s="2">
        <v>2013</v>
      </c>
      <c r="B13" s="4" t="s">
        <v>8</v>
      </c>
      <c r="C13" s="4" t="s">
        <v>18</v>
      </c>
      <c r="E13" s="1" t="s">
        <v>0</v>
      </c>
      <c r="F13" s="3">
        <v>1</v>
      </c>
      <c r="G13" s="3"/>
    </row>
    <row r="14" spans="1:7" ht="12.75">
      <c r="A14" s="2">
        <v>2014</v>
      </c>
      <c r="B14" s="4" t="s">
        <v>8</v>
      </c>
      <c r="C14" s="4" t="s">
        <v>4</v>
      </c>
      <c r="E14" s="4" t="s">
        <v>81</v>
      </c>
      <c r="F14" s="3">
        <v>1</v>
      </c>
      <c r="G14" s="3">
        <v>2</v>
      </c>
    </row>
    <row r="15" spans="1:7" ht="12.75">
      <c r="A15" s="2">
        <v>2015</v>
      </c>
      <c r="B15" s="4" t="s">
        <v>10</v>
      </c>
      <c r="C15" s="4" t="s">
        <v>64</v>
      </c>
      <c r="E15" s="1" t="s">
        <v>67</v>
      </c>
      <c r="F15" s="3"/>
      <c r="G15" s="3">
        <v>1</v>
      </c>
    </row>
    <row r="16" spans="1:3" ht="12.75">
      <c r="A16" s="2">
        <v>2016</v>
      </c>
      <c r="B16" s="4" t="s">
        <v>7</v>
      </c>
      <c r="C16" s="4" t="s">
        <v>4</v>
      </c>
    </row>
    <row r="17" spans="1:3" ht="12.75">
      <c r="A17" s="2">
        <v>2017</v>
      </c>
      <c r="B17" s="4" t="s">
        <v>18</v>
      </c>
      <c r="C17" s="4" t="s">
        <v>65</v>
      </c>
    </row>
    <row r="18" spans="1:3" ht="12.75">
      <c r="A18" s="2">
        <v>2018</v>
      </c>
      <c r="B18" s="1" t="s">
        <v>0</v>
      </c>
      <c r="C18" s="1" t="s">
        <v>67</v>
      </c>
    </row>
    <row r="19" spans="1:3" ht="12.75">
      <c r="A19" s="2">
        <v>2019</v>
      </c>
      <c r="B19" s="1" t="s">
        <v>2</v>
      </c>
      <c r="C19" s="1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AT21"/>
  <sheetViews>
    <sheetView zoomScalePageLayoutView="0" workbookViewId="0" topLeftCell="A1">
      <selection activeCell="I24" sqref="I24"/>
    </sheetView>
  </sheetViews>
  <sheetFormatPr defaultColWidth="9.140625" defaultRowHeight="12.75"/>
  <cols>
    <col min="2" max="2" width="6.421875" style="0" bestFit="1" customWidth="1"/>
    <col min="3" max="44" width="4.28125" style="0" customWidth="1"/>
  </cols>
  <sheetData>
    <row r="1" ht="13.5" thickBot="1"/>
    <row r="2" spans="2:44" ht="13.5" thickBot="1">
      <c r="B2" s="6"/>
      <c r="C2" s="61" t="s">
        <v>2</v>
      </c>
      <c r="D2" s="62"/>
      <c r="E2" s="61" t="s">
        <v>8</v>
      </c>
      <c r="F2" s="62"/>
      <c r="G2" s="61" t="s">
        <v>3</v>
      </c>
      <c r="H2" s="62"/>
      <c r="I2" s="61" t="s">
        <v>7</v>
      </c>
      <c r="J2" s="62"/>
      <c r="K2" s="61" t="s">
        <v>15</v>
      </c>
      <c r="L2" s="62"/>
      <c r="M2" s="61" t="s">
        <v>4</v>
      </c>
      <c r="N2" s="62"/>
      <c r="O2" s="61" t="s">
        <v>0</v>
      </c>
      <c r="P2" s="62"/>
      <c r="Q2" s="61" t="s">
        <v>12</v>
      </c>
      <c r="R2" s="62"/>
      <c r="S2" s="61" t="s">
        <v>5</v>
      </c>
      <c r="T2" s="62"/>
      <c r="U2" s="61" t="s">
        <v>9</v>
      </c>
      <c r="V2" s="62"/>
      <c r="W2" s="61" t="s">
        <v>10</v>
      </c>
      <c r="X2" s="62"/>
      <c r="Y2" s="61" t="s">
        <v>1</v>
      </c>
      <c r="Z2" s="62"/>
      <c r="AA2" s="61" t="s">
        <v>16</v>
      </c>
      <c r="AB2" s="62"/>
      <c r="AC2" s="61" t="s">
        <v>14</v>
      </c>
      <c r="AD2" s="62"/>
      <c r="AE2" s="61" t="s">
        <v>17</v>
      </c>
      <c r="AF2" s="62"/>
      <c r="AG2" s="61" t="s">
        <v>18</v>
      </c>
      <c r="AH2" s="62"/>
      <c r="AI2" s="61" t="s">
        <v>27</v>
      </c>
      <c r="AJ2" s="62"/>
      <c r="AK2" s="61" t="s">
        <v>28</v>
      </c>
      <c r="AL2" s="62"/>
      <c r="AM2" s="61" t="s">
        <v>67</v>
      </c>
      <c r="AN2" s="62"/>
      <c r="AO2" s="61" t="s">
        <v>88</v>
      </c>
      <c r="AP2" s="62"/>
      <c r="AQ2" s="61" t="s">
        <v>69</v>
      </c>
      <c r="AR2" s="62"/>
    </row>
    <row r="3" spans="2:46" ht="12.75">
      <c r="B3" s="6">
        <v>2004</v>
      </c>
      <c r="C3" s="9">
        <v>2</v>
      </c>
      <c r="D3" s="10">
        <v>4</v>
      </c>
      <c r="E3" s="9">
        <v>3</v>
      </c>
      <c r="F3" s="10"/>
      <c r="G3" s="9">
        <v>4</v>
      </c>
      <c r="H3" s="10">
        <v>3</v>
      </c>
      <c r="I3" s="9">
        <v>1</v>
      </c>
      <c r="J3" s="10">
        <v>2</v>
      </c>
      <c r="K3" s="9">
        <v>1</v>
      </c>
      <c r="L3" s="10">
        <v>2</v>
      </c>
      <c r="M3" s="9">
        <v>3</v>
      </c>
      <c r="N3" s="10">
        <v>3</v>
      </c>
      <c r="O3" s="9"/>
      <c r="P3" s="10"/>
      <c r="Q3" s="9"/>
      <c r="R3" s="10"/>
      <c r="S3" s="9"/>
      <c r="T3" s="10"/>
      <c r="U3" s="9"/>
      <c r="V3" s="10"/>
      <c r="W3" s="9"/>
      <c r="X3" s="10"/>
      <c r="Y3" s="9"/>
      <c r="Z3" s="10"/>
      <c r="AA3" s="9"/>
      <c r="AB3" s="10"/>
      <c r="AC3" s="9"/>
      <c r="AD3" s="10"/>
      <c r="AE3" s="9"/>
      <c r="AF3" s="10"/>
      <c r="AG3" s="9"/>
      <c r="AH3" s="10"/>
      <c r="AI3" s="9"/>
      <c r="AJ3" s="10"/>
      <c r="AK3" s="9"/>
      <c r="AL3" s="10"/>
      <c r="AM3" s="9"/>
      <c r="AN3" s="10"/>
      <c r="AO3" s="9"/>
      <c r="AP3" s="10"/>
      <c r="AQ3" s="9"/>
      <c r="AR3" s="10"/>
      <c r="AT3">
        <f>SUM(C3:AR3)</f>
        <v>28</v>
      </c>
    </row>
    <row r="4" spans="2:46" ht="12.75">
      <c r="B4" s="6">
        <v>2005</v>
      </c>
      <c r="C4" s="9">
        <v>4</v>
      </c>
      <c r="D4" s="10"/>
      <c r="E4" s="9">
        <v>1</v>
      </c>
      <c r="F4" s="10">
        <v>1</v>
      </c>
      <c r="G4" s="9"/>
      <c r="H4" s="10"/>
      <c r="I4" s="9">
        <v>1</v>
      </c>
      <c r="J4" s="10">
        <v>1</v>
      </c>
      <c r="K4" s="9">
        <v>1</v>
      </c>
      <c r="L4" s="10">
        <v>2</v>
      </c>
      <c r="M4" s="9"/>
      <c r="N4" s="10">
        <v>3</v>
      </c>
      <c r="O4" s="9">
        <v>2</v>
      </c>
      <c r="P4" s="10"/>
      <c r="Q4" s="9">
        <v>3</v>
      </c>
      <c r="R4" s="10"/>
      <c r="S4" s="9">
        <v>1</v>
      </c>
      <c r="T4" s="10">
        <v>1</v>
      </c>
      <c r="U4" s="9"/>
      <c r="V4" s="10">
        <v>5</v>
      </c>
      <c r="W4" s="9"/>
      <c r="X4" s="10"/>
      <c r="Y4" s="9"/>
      <c r="Z4" s="10"/>
      <c r="AA4" s="9"/>
      <c r="AB4" s="10"/>
      <c r="AC4" s="9"/>
      <c r="AD4" s="10"/>
      <c r="AE4" s="9"/>
      <c r="AF4" s="10"/>
      <c r="AG4" s="9"/>
      <c r="AH4" s="10"/>
      <c r="AI4" s="9"/>
      <c r="AJ4" s="10"/>
      <c r="AK4" s="9"/>
      <c r="AL4" s="10"/>
      <c r="AM4" s="9"/>
      <c r="AN4" s="10"/>
      <c r="AO4" s="9"/>
      <c r="AP4" s="10"/>
      <c r="AQ4" s="9"/>
      <c r="AR4" s="10"/>
      <c r="AT4">
        <f aca="true" t="shared" si="0" ref="AT4:AT19">SUM(C4:AR4)</f>
        <v>26</v>
      </c>
    </row>
    <row r="5" spans="2:46" ht="12.75">
      <c r="B5" s="6">
        <v>2006</v>
      </c>
      <c r="C5" s="9">
        <v>1</v>
      </c>
      <c r="D5" s="10"/>
      <c r="E5" s="9">
        <v>2</v>
      </c>
      <c r="F5" s="10"/>
      <c r="G5" s="9">
        <v>2</v>
      </c>
      <c r="H5" s="10"/>
      <c r="I5" s="9"/>
      <c r="J5" s="10">
        <v>7</v>
      </c>
      <c r="K5" s="9">
        <v>3</v>
      </c>
      <c r="L5" s="10"/>
      <c r="M5" s="9">
        <v>1</v>
      </c>
      <c r="N5" s="10"/>
      <c r="O5" s="9"/>
      <c r="P5" s="10">
        <v>2</v>
      </c>
      <c r="Q5" s="9">
        <v>1</v>
      </c>
      <c r="R5" s="10">
        <v>2</v>
      </c>
      <c r="S5" s="9">
        <v>1</v>
      </c>
      <c r="T5" s="10">
        <v>1</v>
      </c>
      <c r="U5" s="9"/>
      <c r="V5" s="10">
        <v>1</v>
      </c>
      <c r="W5" s="9">
        <v>3</v>
      </c>
      <c r="X5" s="10"/>
      <c r="Y5" s="9"/>
      <c r="Z5" s="10">
        <v>1</v>
      </c>
      <c r="AA5" s="9"/>
      <c r="AB5" s="10"/>
      <c r="AC5" s="9"/>
      <c r="AD5" s="10"/>
      <c r="AE5" s="9"/>
      <c r="AF5" s="10"/>
      <c r="AG5" s="9"/>
      <c r="AH5" s="10"/>
      <c r="AI5" s="9"/>
      <c r="AJ5" s="10"/>
      <c r="AK5" s="9"/>
      <c r="AL5" s="10"/>
      <c r="AM5" s="9"/>
      <c r="AN5" s="10"/>
      <c r="AO5" s="9"/>
      <c r="AP5" s="10"/>
      <c r="AQ5" s="9"/>
      <c r="AR5" s="10"/>
      <c r="AT5">
        <f t="shared" si="0"/>
        <v>28</v>
      </c>
    </row>
    <row r="6" spans="2:46" ht="12.75">
      <c r="B6" s="6">
        <v>2007</v>
      </c>
      <c r="C6" s="9">
        <v>4</v>
      </c>
      <c r="D6" s="10"/>
      <c r="E6" s="9">
        <v>5</v>
      </c>
      <c r="F6" s="10"/>
      <c r="G6" s="9">
        <v>2</v>
      </c>
      <c r="H6" s="10"/>
      <c r="I6" s="9">
        <v>1</v>
      </c>
      <c r="J6" s="10"/>
      <c r="K6" s="9"/>
      <c r="L6" s="10">
        <v>1</v>
      </c>
      <c r="M6" s="9"/>
      <c r="N6" s="10"/>
      <c r="O6" s="9">
        <v>1</v>
      </c>
      <c r="P6" s="10">
        <v>1</v>
      </c>
      <c r="Q6" s="9"/>
      <c r="R6" s="10">
        <v>4</v>
      </c>
      <c r="S6" s="9">
        <v>1</v>
      </c>
      <c r="T6" s="10"/>
      <c r="U6" s="9">
        <v>1</v>
      </c>
      <c r="V6" s="10">
        <v>1</v>
      </c>
      <c r="W6" s="9"/>
      <c r="X6" s="10">
        <v>3</v>
      </c>
      <c r="Y6" s="9"/>
      <c r="Z6" s="10">
        <v>5</v>
      </c>
      <c r="AA6" s="9"/>
      <c r="AB6" s="10"/>
      <c r="AC6" s="9"/>
      <c r="AD6" s="10"/>
      <c r="AE6" s="9"/>
      <c r="AF6" s="10"/>
      <c r="AG6" s="9"/>
      <c r="AH6" s="10"/>
      <c r="AI6" s="9"/>
      <c r="AJ6" s="10"/>
      <c r="AK6" s="9"/>
      <c r="AL6" s="10"/>
      <c r="AM6" s="9"/>
      <c r="AN6" s="10"/>
      <c r="AO6" s="9"/>
      <c r="AP6" s="10"/>
      <c r="AQ6" s="9"/>
      <c r="AR6" s="10"/>
      <c r="AT6">
        <f t="shared" si="0"/>
        <v>30</v>
      </c>
    </row>
    <row r="7" spans="2:46" ht="12.75">
      <c r="B7" s="6">
        <v>2008</v>
      </c>
      <c r="C7" s="9">
        <v>1</v>
      </c>
      <c r="D7" s="10">
        <v>2</v>
      </c>
      <c r="E7" s="9">
        <v>2</v>
      </c>
      <c r="F7" s="10">
        <v>1</v>
      </c>
      <c r="G7" s="9"/>
      <c r="H7" s="10">
        <v>1</v>
      </c>
      <c r="I7" s="9">
        <v>6</v>
      </c>
      <c r="J7" s="10"/>
      <c r="K7" s="9">
        <v>2</v>
      </c>
      <c r="L7" s="10"/>
      <c r="M7" s="9">
        <v>2</v>
      </c>
      <c r="N7" s="10">
        <v>1</v>
      </c>
      <c r="O7" s="9">
        <v>1</v>
      </c>
      <c r="P7" s="10">
        <v>1</v>
      </c>
      <c r="Q7" s="9"/>
      <c r="R7" s="10"/>
      <c r="S7" s="9"/>
      <c r="T7" s="10">
        <v>1</v>
      </c>
      <c r="U7" s="9"/>
      <c r="V7" s="10">
        <v>3</v>
      </c>
      <c r="W7" s="9"/>
      <c r="X7" s="10"/>
      <c r="Y7" s="9">
        <v>1</v>
      </c>
      <c r="Z7" s="10">
        <v>5</v>
      </c>
      <c r="AA7" s="9"/>
      <c r="AB7" s="10"/>
      <c r="AC7" s="9"/>
      <c r="AD7" s="10"/>
      <c r="AE7" s="9"/>
      <c r="AF7" s="10"/>
      <c r="AG7" s="9"/>
      <c r="AH7" s="10"/>
      <c r="AI7" s="9"/>
      <c r="AJ7" s="10"/>
      <c r="AK7" s="9"/>
      <c r="AL7" s="10"/>
      <c r="AM7" s="9"/>
      <c r="AN7" s="10"/>
      <c r="AO7" s="9"/>
      <c r="AP7" s="10"/>
      <c r="AQ7" s="9"/>
      <c r="AR7" s="10"/>
      <c r="AT7">
        <f t="shared" si="0"/>
        <v>30</v>
      </c>
    </row>
    <row r="8" spans="2:46" ht="12.75">
      <c r="B8" s="6">
        <v>2009</v>
      </c>
      <c r="C8" s="9">
        <v>2</v>
      </c>
      <c r="D8" s="10"/>
      <c r="E8" s="9"/>
      <c r="F8" s="10"/>
      <c r="G8" s="9">
        <v>2</v>
      </c>
      <c r="H8" s="10">
        <v>1</v>
      </c>
      <c r="I8" s="9">
        <v>1</v>
      </c>
      <c r="J8" s="10">
        <v>1</v>
      </c>
      <c r="K8" s="9">
        <v>2</v>
      </c>
      <c r="L8" s="10">
        <v>1</v>
      </c>
      <c r="M8" s="9">
        <v>1</v>
      </c>
      <c r="N8" s="10"/>
      <c r="O8" s="9"/>
      <c r="P8" s="10"/>
      <c r="Q8" s="9"/>
      <c r="R8" s="10"/>
      <c r="S8" s="9">
        <v>4</v>
      </c>
      <c r="T8" s="10">
        <v>1</v>
      </c>
      <c r="U8" s="9">
        <v>1</v>
      </c>
      <c r="V8" s="10">
        <v>3</v>
      </c>
      <c r="W8" s="9"/>
      <c r="X8" s="10"/>
      <c r="Y8" s="9"/>
      <c r="Z8" s="10"/>
      <c r="AA8" s="9"/>
      <c r="AB8" s="10">
        <v>3</v>
      </c>
      <c r="AC8" s="9"/>
      <c r="AD8" s="10">
        <v>2</v>
      </c>
      <c r="AE8" s="9"/>
      <c r="AF8" s="10">
        <v>1</v>
      </c>
      <c r="AG8" s="9"/>
      <c r="AH8" s="10"/>
      <c r="AI8" s="9"/>
      <c r="AJ8" s="10"/>
      <c r="AK8" s="9"/>
      <c r="AL8" s="10"/>
      <c r="AM8" s="9"/>
      <c r="AN8" s="10"/>
      <c r="AO8" s="9"/>
      <c r="AP8" s="10"/>
      <c r="AQ8" s="9"/>
      <c r="AR8" s="10"/>
      <c r="AT8">
        <f t="shared" si="0"/>
        <v>26</v>
      </c>
    </row>
    <row r="9" spans="2:46" ht="12.75">
      <c r="B9" s="6">
        <v>2010</v>
      </c>
      <c r="C9" s="9"/>
      <c r="D9" s="10"/>
      <c r="E9" s="9">
        <v>4</v>
      </c>
      <c r="F9" s="10"/>
      <c r="G9" s="9">
        <v>3</v>
      </c>
      <c r="H9" s="10">
        <v>1</v>
      </c>
      <c r="I9" s="9"/>
      <c r="J9" s="10"/>
      <c r="K9" s="9"/>
      <c r="L9" s="10">
        <v>3</v>
      </c>
      <c r="M9" s="9">
        <v>1</v>
      </c>
      <c r="N9" s="10">
        <v>2</v>
      </c>
      <c r="O9" s="9">
        <v>2</v>
      </c>
      <c r="P9" s="10">
        <v>1</v>
      </c>
      <c r="Q9" s="9">
        <v>1</v>
      </c>
      <c r="R9" s="10"/>
      <c r="S9" s="9"/>
      <c r="T9" s="10"/>
      <c r="U9" s="9"/>
      <c r="V9" s="10">
        <v>2</v>
      </c>
      <c r="W9" s="9">
        <v>2</v>
      </c>
      <c r="X9" s="10">
        <v>1</v>
      </c>
      <c r="Y9" s="9"/>
      <c r="Z9" s="10"/>
      <c r="AA9" s="9"/>
      <c r="AB9" s="10"/>
      <c r="AC9" s="9"/>
      <c r="AD9" s="10">
        <v>1</v>
      </c>
      <c r="AE9" s="9"/>
      <c r="AF9" s="10">
        <v>2</v>
      </c>
      <c r="AG9" s="9"/>
      <c r="AH9" s="10"/>
      <c r="AI9" s="9"/>
      <c r="AJ9" s="10"/>
      <c r="AK9" s="9"/>
      <c r="AL9" s="10"/>
      <c r="AM9" s="9"/>
      <c r="AN9" s="10"/>
      <c r="AO9" s="9"/>
      <c r="AP9" s="10"/>
      <c r="AQ9" s="9"/>
      <c r="AR9" s="10"/>
      <c r="AT9">
        <f t="shared" si="0"/>
        <v>26</v>
      </c>
    </row>
    <row r="10" spans="2:46" ht="12.75">
      <c r="B10" s="6">
        <v>2011</v>
      </c>
      <c r="C10" s="9">
        <v>3</v>
      </c>
      <c r="D10" s="10"/>
      <c r="E10" s="9"/>
      <c r="F10" s="10"/>
      <c r="G10" s="9"/>
      <c r="H10" s="10"/>
      <c r="I10" s="9">
        <v>1</v>
      </c>
      <c r="J10" s="10">
        <v>1</v>
      </c>
      <c r="K10" s="9"/>
      <c r="L10" s="10">
        <v>6</v>
      </c>
      <c r="M10" s="9">
        <v>3</v>
      </c>
      <c r="N10" s="10"/>
      <c r="O10" s="9">
        <v>2</v>
      </c>
      <c r="P10" s="10">
        <v>1</v>
      </c>
      <c r="Q10" s="9"/>
      <c r="R10" s="10">
        <v>2</v>
      </c>
      <c r="S10" s="9"/>
      <c r="T10" s="10">
        <v>1</v>
      </c>
      <c r="U10" s="9">
        <v>3</v>
      </c>
      <c r="V10" s="10">
        <v>1</v>
      </c>
      <c r="W10" s="9">
        <v>1</v>
      </c>
      <c r="X10" s="10"/>
      <c r="Y10" s="9"/>
      <c r="Z10" s="10"/>
      <c r="AA10" s="9"/>
      <c r="AB10" s="10"/>
      <c r="AC10" s="9"/>
      <c r="AD10" s="10">
        <v>1</v>
      </c>
      <c r="AE10" s="9"/>
      <c r="AF10" s="10"/>
      <c r="AG10" s="9"/>
      <c r="AH10" s="10"/>
      <c r="AI10" s="9"/>
      <c r="AJ10" s="10"/>
      <c r="AK10" s="9"/>
      <c r="AL10" s="10"/>
      <c r="AM10" s="9"/>
      <c r="AN10" s="10"/>
      <c r="AO10" s="9"/>
      <c r="AP10" s="10"/>
      <c r="AQ10" s="9"/>
      <c r="AR10" s="10"/>
      <c r="AT10">
        <f t="shared" si="0"/>
        <v>26</v>
      </c>
    </row>
    <row r="11" spans="2:46" ht="12.75">
      <c r="B11" s="6">
        <v>2012</v>
      </c>
      <c r="C11" s="9"/>
      <c r="D11" s="10"/>
      <c r="E11" s="9"/>
      <c r="F11" s="10"/>
      <c r="G11" s="9"/>
      <c r="H11" s="10"/>
      <c r="I11" s="9">
        <v>4</v>
      </c>
      <c r="J11" s="10"/>
      <c r="K11" s="9"/>
      <c r="L11" s="10"/>
      <c r="M11" s="9">
        <v>2</v>
      </c>
      <c r="N11" s="10">
        <v>1</v>
      </c>
      <c r="O11" s="9">
        <v>2</v>
      </c>
      <c r="P11" s="10">
        <v>0</v>
      </c>
      <c r="Q11" s="9">
        <v>2</v>
      </c>
      <c r="R11" s="10">
        <v>4</v>
      </c>
      <c r="S11" s="9">
        <v>1</v>
      </c>
      <c r="T11" s="10"/>
      <c r="U11" s="9"/>
      <c r="V11" s="10">
        <v>5</v>
      </c>
      <c r="W11" s="9">
        <v>1</v>
      </c>
      <c r="X11" s="10"/>
      <c r="Y11" s="9"/>
      <c r="Z11" s="10"/>
      <c r="AA11" s="9"/>
      <c r="AB11" s="10"/>
      <c r="AC11" s="9"/>
      <c r="AD11" s="10"/>
      <c r="AE11" s="9"/>
      <c r="AF11" s="10"/>
      <c r="AG11" s="9"/>
      <c r="AH11" s="10"/>
      <c r="AI11" s="9"/>
      <c r="AJ11" s="10"/>
      <c r="AK11" s="9"/>
      <c r="AL11" s="10"/>
      <c r="AM11" s="9"/>
      <c r="AN11" s="10"/>
      <c r="AO11" s="9">
        <v>1</v>
      </c>
      <c r="AP11" s="10">
        <v>3</v>
      </c>
      <c r="AQ11" s="9"/>
      <c r="AR11" s="10"/>
      <c r="AT11">
        <f t="shared" si="0"/>
        <v>26</v>
      </c>
    </row>
    <row r="12" spans="2:46" ht="12.75">
      <c r="B12" s="6">
        <v>2013</v>
      </c>
      <c r="C12" s="9"/>
      <c r="D12" s="10">
        <v>2</v>
      </c>
      <c r="E12" s="9">
        <v>2</v>
      </c>
      <c r="F12" s="10"/>
      <c r="G12" s="9">
        <v>2</v>
      </c>
      <c r="H12" s="10">
        <v>3</v>
      </c>
      <c r="I12" s="9">
        <v>1</v>
      </c>
      <c r="J12" s="10">
        <v>1</v>
      </c>
      <c r="K12" s="9"/>
      <c r="L12" s="10"/>
      <c r="M12" s="9"/>
      <c r="N12" s="10">
        <v>2</v>
      </c>
      <c r="O12" s="9"/>
      <c r="P12" s="10">
        <v>1</v>
      </c>
      <c r="Q12" s="9"/>
      <c r="R12" s="10"/>
      <c r="S12" s="9">
        <v>4</v>
      </c>
      <c r="T12" s="10">
        <v>1</v>
      </c>
      <c r="U12" s="9"/>
      <c r="V12" s="10"/>
      <c r="W12" s="9">
        <v>3</v>
      </c>
      <c r="X12" s="10">
        <v>2</v>
      </c>
      <c r="Y12" s="9"/>
      <c r="Z12" s="10"/>
      <c r="AA12" s="9"/>
      <c r="AB12" s="10"/>
      <c r="AC12" s="9">
        <v>2</v>
      </c>
      <c r="AD12" s="10">
        <v>1</v>
      </c>
      <c r="AE12" s="9"/>
      <c r="AF12" s="10"/>
      <c r="AG12" s="9"/>
      <c r="AH12" s="10">
        <v>1</v>
      </c>
      <c r="AI12" s="9"/>
      <c r="AJ12" s="10"/>
      <c r="AK12" s="9"/>
      <c r="AL12" s="10"/>
      <c r="AM12" s="9"/>
      <c r="AN12" s="10"/>
      <c r="AO12" s="9"/>
      <c r="AP12" s="10"/>
      <c r="AQ12" s="9"/>
      <c r="AR12" s="10"/>
      <c r="AT12">
        <f t="shared" si="0"/>
        <v>28</v>
      </c>
    </row>
    <row r="13" spans="2:46" ht="12.75">
      <c r="B13" s="6">
        <v>2014</v>
      </c>
      <c r="C13" s="9">
        <v>3</v>
      </c>
      <c r="D13" s="10"/>
      <c r="E13" s="9">
        <v>3</v>
      </c>
      <c r="F13" s="10"/>
      <c r="G13" s="9">
        <v>1</v>
      </c>
      <c r="H13" s="10">
        <v>1</v>
      </c>
      <c r="I13" s="9"/>
      <c r="J13" s="10"/>
      <c r="K13" s="9"/>
      <c r="L13" s="10"/>
      <c r="M13" s="9"/>
      <c r="N13" s="10">
        <v>2</v>
      </c>
      <c r="O13" s="9">
        <v>1</v>
      </c>
      <c r="P13" s="10">
        <v>2</v>
      </c>
      <c r="Q13" s="9"/>
      <c r="R13" s="10"/>
      <c r="S13" s="9"/>
      <c r="T13" s="10">
        <v>2</v>
      </c>
      <c r="U13" s="9"/>
      <c r="V13" s="10"/>
      <c r="W13" s="9">
        <v>3</v>
      </c>
      <c r="X13" s="10"/>
      <c r="Y13" s="9"/>
      <c r="Z13" s="10"/>
      <c r="AA13" s="9"/>
      <c r="AB13" s="10"/>
      <c r="AC13" s="9">
        <v>1</v>
      </c>
      <c r="AD13" s="10"/>
      <c r="AE13" s="9"/>
      <c r="AF13" s="10"/>
      <c r="AG13" s="9"/>
      <c r="AH13" s="10">
        <v>1</v>
      </c>
      <c r="AI13" s="9"/>
      <c r="AJ13" s="10">
        <v>2</v>
      </c>
      <c r="AK13" s="9">
        <v>1</v>
      </c>
      <c r="AL13" s="10">
        <v>3</v>
      </c>
      <c r="AM13" s="9"/>
      <c r="AN13" s="10"/>
      <c r="AO13" s="9"/>
      <c r="AP13" s="10"/>
      <c r="AQ13" s="9"/>
      <c r="AR13" s="10"/>
      <c r="AT13">
        <f t="shared" si="0"/>
        <v>26</v>
      </c>
    </row>
    <row r="14" spans="2:46" ht="12.75">
      <c r="B14" s="6">
        <v>2015</v>
      </c>
      <c r="C14" s="9"/>
      <c r="D14" s="10"/>
      <c r="E14" s="9">
        <v>1</v>
      </c>
      <c r="F14" s="10">
        <v>1</v>
      </c>
      <c r="G14" s="9">
        <v>1</v>
      </c>
      <c r="H14" s="10">
        <v>1</v>
      </c>
      <c r="I14" s="9">
        <v>2</v>
      </c>
      <c r="J14" s="10"/>
      <c r="K14" s="9"/>
      <c r="L14" s="10"/>
      <c r="M14" s="9"/>
      <c r="N14" s="10">
        <v>2</v>
      </c>
      <c r="O14" s="9">
        <v>6</v>
      </c>
      <c r="P14" s="10">
        <v>1</v>
      </c>
      <c r="Q14" s="9"/>
      <c r="R14" s="10"/>
      <c r="S14" s="9"/>
      <c r="T14" s="10"/>
      <c r="U14" s="9"/>
      <c r="V14" s="10"/>
      <c r="W14" s="9">
        <v>3</v>
      </c>
      <c r="X14" s="10"/>
      <c r="Y14" s="9"/>
      <c r="Z14" s="10"/>
      <c r="AA14" s="9"/>
      <c r="AB14" s="10"/>
      <c r="AC14" s="9"/>
      <c r="AD14" s="10">
        <v>3</v>
      </c>
      <c r="AE14" s="9"/>
      <c r="AF14" s="10"/>
      <c r="AG14" s="9"/>
      <c r="AH14" s="10"/>
      <c r="AI14" s="9"/>
      <c r="AJ14" s="10">
        <v>2</v>
      </c>
      <c r="AK14" s="9"/>
      <c r="AL14" s="10">
        <v>3</v>
      </c>
      <c r="AM14" s="9"/>
      <c r="AN14" s="10"/>
      <c r="AO14" s="9"/>
      <c r="AP14" s="10"/>
      <c r="AQ14" s="9"/>
      <c r="AR14" s="10"/>
      <c r="AT14">
        <f t="shared" si="0"/>
        <v>26</v>
      </c>
    </row>
    <row r="15" spans="2:46" ht="12.75">
      <c r="B15" s="6">
        <v>2016</v>
      </c>
      <c r="C15" s="9">
        <v>2</v>
      </c>
      <c r="D15" s="10"/>
      <c r="E15" s="9">
        <v>3</v>
      </c>
      <c r="F15" s="10">
        <v>1</v>
      </c>
      <c r="G15" s="9"/>
      <c r="H15" s="10">
        <v>2</v>
      </c>
      <c r="I15" s="9">
        <v>2</v>
      </c>
      <c r="J15" s="10"/>
      <c r="K15" s="9"/>
      <c r="L15" s="10"/>
      <c r="M15" s="9"/>
      <c r="N15" s="10">
        <v>3</v>
      </c>
      <c r="O15" s="9"/>
      <c r="P15" s="10"/>
      <c r="Q15" s="9"/>
      <c r="R15" s="10"/>
      <c r="S15" s="9"/>
      <c r="T15" s="10"/>
      <c r="U15" s="9"/>
      <c r="V15" s="10"/>
      <c r="W15" s="9"/>
      <c r="X15" s="10">
        <v>2</v>
      </c>
      <c r="Y15" s="9"/>
      <c r="Z15" s="10"/>
      <c r="AA15" s="9"/>
      <c r="AB15" s="10"/>
      <c r="AC15" s="9">
        <v>1</v>
      </c>
      <c r="AD15" s="10">
        <v>2</v>
      </c>
      <c r="AE15" s="9"/>
      <c r="AF15" s="10"/>
      <c r="AG15" s="9">
        <v>3</v>
      </c>
      <c r="AH15" s="10">
        <v>2</v>
      </c>
      <c r="AI15" s="9">
        <v>1</v>
      </c>
      <c r="AJ15" s="10">
        <v>1</v>
      </c>
      <c r="AK15" s="9">
        <v>1</v>
      </c>
      <c r="AL15" s="10"/>
      <c r="AM15" s="9"/>
      <c r="AN15" s="10"/>
      <c r="AO15" s="9"/>
      <c r="AP15" s="10"/>
      <c r="AQ15" s="9"/>
      <c r="AR15" s="10"/>
      <c r="AT15">
        <f t="shared" si="0"/>
        <v>26</v>
      </c>
    </row>
    <row r="16" spans="2:46" ht="12.75">
      <c r="B16" s="6">
        <v>2017</v>
      </c>
      <c r="C16" s="9">
        <v>1</v>
      </c>
      <c r="D16" s="10"/>
      <c r="E16" s="9"/>
      <c r="F16" s="10">
        <v>1</v>
      </c>
      <c r="G16" s="9">
        <v>1</v>
      </c>
      <c r="H16" s="10"/>
      <c r="I16" s="9">
        <v>4</v>
      </c>
      <c r="J16" s="10">
        <v>1</v>
      </c>
      <c r="K16" s="9"/>
      <c r="L16" s="10"/>
      <c r="M16" s="9">
        <v>2</v>
      </c>
      <c r="N16" s="10"/>
      <c r="O16" s="9"/>
      <c r="P16" s="10">
        <v>2</v>
      </c>
      <c r="Q16" s="9"/>
      <c r="R16" s="10"/>
      <c r="S16" s="9"/>
      <c r="T16" s="10"/>
      <c r="U16" s="9"/>
      <c r="V16" s="10"/>
      <c r="W16" s="9"/>
      <c r="X16" s="10">
        <v>1</v>
      </c>
      <c r="Y16" s="9"/>
      <c r="Z16" s="10">
        <v>3</v>
      </c>
      <c r="AA16" s="9"/>
      <c r="AB16" s="10"/>
      <c r="AC16" s="9"/>
      <c r="AD16" s="10"/>
      <c r="AE16" s="9"/>
      <c r="AF16" s="10"/>
      <c r="AG16" s="9">
        <v>3</v>
      </c>
      <c r="AH16" s="10"/>
      <c r="AI16" s="9"/>
      <c r="AJ16" s="10">
        <v>1</v>
      </c>
      <c r="AK16" s="9">
        <v>2</v>
      </c>
      <c r="AL16" s="10">
        <v>4</v>
      </c>
      <c r="AM16" s="9"/>
      <c r="AN16" s="10"/>
      <c r="AO16" s="9"/>
      <c r="AP16" s="10"/>
      <c r="AQ16" s="9"/>
      <c r="AR16" s="10"/>
      <c r="AT16">
        <f t="shared" si="0"/>
        <v>26</v>
      </c>
    </row>
    <row r="17" spans="2:46" ht="12.75">
      <c r="B17" s="6">
        <v>2018</v>
      </c>
      <c r="C17" s="9">
        <v>1</v>
      </c>
      <c r="D17" s="10"/>
      <c r="E17" s="9">
        <v>1</v>
      </c>
      <c r="F17" s="10"/>
      <c r="G17" s="9">
        <v>3</v>
      </c>
      <c r="H17" s="10">
        <v>1</v>
      </c>
      <c r="I17" s="9"/>
      <c r="J17" s="10">
        <v>1</v>
      </c>
      <c r="K17" s="9"/>
      <c r="L17" s="10"/>
      <c r="M17" s="9"/>
      <c r="N17" s="10">
        <v>2</v>
      </c>
      <c r="O17" s="9">
        <v>3</v>
      </c>
      <c r="P17" s="10"/>
      <c r="Q17" s="9"/>
      <c r="R17" s="10"/>
      <c r="S17" s="9"/>
      <c r="T17" s="10">
        <v>1</v>
      </c>
      <c r="U17" s="9"/>
      <c r="V17" s="10"/>
      <c r="W17" s="9">
        <v>1</v>
      </c>
      <c r="X17" s="10"/>
      <c r="Y17" s="9">
        <v>1</v>
      </c>
      <c r="Z17" s="10">
        <v>3</v>
      </c>
      <c r="AA17" s="9"/>
      <c r="AB17" s="10"/>
      <c r="AC17" s="9"/>
      <c r="AD17" s="10"/>
      <c r="AE17" s="9"/>
      <c r="AF17" s="10"/>
      <c r="AG17" s="9"/>
      <c r="AH17" s="10"/>
      <c r="AI17" s="9"/>
      <c r="AJ17" s="10"/>
      <c r="AK17" s="9">
        <v>3</v>
      </c>
      <c r="AL17" s="10"/>
      <c r="AM17" s="9"/>
      <c r="AN17" s="10">
        <v>5</v>
      </c>
      <c r="AO17" s="9"/>
      <c r="AP17" s="10"/>
      <c r="AQ17" s="9"/>
      <c r="AR17" s="10"/>
      <c r="AT17">
        <f t="shared" si="0"/>
        <v>26</v>
      </c>
    </row>
    <row r="18" spans="2:46" ht="12.75">
      <c r="B18" s="6">
        <v>2019</v>
      </c>
      <c r="C18" s="9">
        <v>2</v>
      </c>
      <c r="D18" s="10"/>
      <c r="E18" s="9">
        <v>2</v>
      </c>
      <c r="F18" s="10">
        <v>1</v>
      </c>
      <c r="G18" s="9"/>
      <c r="H18" s="10"/>
      <c r="I18" s="9">
        <v>2</v>
      </c>
      <c r="J18" s="10">
        <v>2</v>
      </c>
      <c r="K18" s="9"/>
      <c r="L18" s="10"/>
      <c r="M18" s="9">
        <v>1</v>
      </c>
      <c r="N18" s="10"/>
      <c r="O18" s="9">
        <v>1</v>
      </c>
      <c r="P18" s="10">
        <v>1</v>
      </c>
      <c r="Q18" s="9"/>
      <c r="R18" s="10"/>
      <c r="S18" s="9">
        <v>1</v>
      </c>
      <c r="T18" s="10">
        <v>3</v>
      </c>
      <c r="U18" s="9"/>
      <c r="V18" s="10"/>
      <c r="W18" s="9"/>
      <c r="X18" s="10"/>
      <c r="Y18" s="9"/>
      <c r="Z18" s="10">
        <v>2</v>
      </c>
      <c r="AA18" s="9"/>
      <c r="AB18" s="10"/>
      <c r="AC18" s="9"/>
      <c r="AD18" s="10"/>
      <c r="AE18" s="9"/>
      <c r="AF18" s="10"/>
      <c r="AG18" s="9"/>
      <c r="AH18" s="10">
        <v>2</v>
      </c>
      <c r="AI18" s="9"/>
      <c r="AJ18" s="10"/>
      <c r="AK18" s="9">
        <v>2</v>
      </c>
      <c r="AL18" s="10"/>
      <c r="AM18" s="9"/>
      <c r="AN18" s="10"/>
      <c r="AO18" s="9"/>
      <c r="AP18" s="10"/>
      <c r="AQ18" s="9">
        <v>2</v>
      </c>
      <c r="AR18" s="10">
        <v>2</v>
      </c>
      <c r="AT18">
        <f t="shared" si="0"/>
        <v>26</v>
      </c>
    </row>
    <row r="19" spans="2:46" ht="13.5" thickBot="1">
      <c r="B19" s="6" t="s">
        <v>19</v>
      </c>
      <c r="C19" s="15"/>
      <c r="D19" s="16"/>
      <c r="E19" s="15"/>
      <c r="F19" s="16"/>
      <c r="G19" s="15"/>
      <c r="H19" s="16"/>
      <c r="I19" s="15"/>
      <c r="J19" s="16"/>
      <c r="K19" s="15"/>
      <c r="L19" s="16"/>
      <c r="M19" s="15"/>
      <c r="N19" s="16"/>
      <c r="O19" s="15"/>
      <c r="P19" s="16"/>
      <c r="Q19" s="15"/>
      <c r="R19" s="16"/>
      <c r="S19" s="15"/>
      <c r="T19" s="16"/>
      <c r="U19" s="15"/>
      <c r="V19" s="16"/>
      <c r="W19" s="15"/>
      <c r="X19" s="16"/>
      <c r="Y19" s="15"/>
      <c r="Z19" s="16"/>
      <c r="AA19" s="15"/>
      <c r="AB19" s="16"/>
      <c r="AC19" s="15"/>
      <c r="AD19" s="16"/>
      <c r="AE19" s="15"/>
      <c r="AF19" s="16"/>
      <c r="AG19" s="15"/>
      <c r="AH19" s="16"/>
      <c r="AI19" s="15"/>
      <c r="AJ19" s="16"/>
      <c r="AK19" s="15"/>
      <c r="AL19" s="16"/>
      <c r="AM19" s="15"/>
      <c r="AN19" s="16"/>
      <c r="AO19" s="15"/>
      <c r="AP19" s="16"/>
      <c r="AQ19" s="15"/>
      <c r="AR19" s="16"/>
      <c r="AT19">
        <f t="shared" si="0"/>
        <v>0</v>
      </c>
    </row>
    <row r="20" spans="2:44" ht="13.5" thickBot="1">
      <c r="B20" s="6"/>
      <c r="C20" s="17"/>
      <c r="D20" s="18"/>
      <c r="E20" s="17"/>
      <c r="F20" s="18"/>
      <c r="G20" s="17"/>
      <c r="H20" s="18"/>
      <c r="I20" s="17"/>
      <c r="J20" s="18"/>
      <c r="K20" s="17"/>
      <c r="L20" s="18"/>
      <c r="M20" s="17"/>
      <c r="N20" s="18"/>
      <c r="O20" s="17"/>
      <c r="P20" s="18"/>
      <c r="Q20" s="17"/>
      <c r="R20" s="18"/>
      <c r="S20" s="17"/>
      <c r="T20" s="18"/>
      <c r="U20" s="17"/>
      <c r="V20" s="18"/>
      <c r="W20" s="17"/>
      <c r="X20" s="18"/>
      <c r="Y20" s="17"/>
      <c r="Z20" s="18"/>
      <c r="AA20" s="17"/>
      <c r="AB20" s="18"/>
      <c r="AC20" s="17"/>
      <c r="AD20" s="18"/>
      <c r="AE20" s="17"/>
      <c r="AF20" s="18"/>
      <c r="AG20" s="17"/>
      <c r="AH20" s="18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2:44" ht="12.75">
      <c r="B21" s="19" t="s">
        <v>11</v>
      </c>
      <c r="C21" s="20">
        <f aca="true" t="shared" si="1" ref="C21:Z21">SUM(C3:C20)</f>
        <v>26</v>
      </c>
      <c r="D21" s="21">
        <f t="shared" si="1"/>
        <v>8</v>
      </c>
      <c r="E21" s="22">
        <f t="shared" si="1"/>
        <v>29</v>
      </c>
      <c r="F21" s="21">
        <f t="shared" si="1"/>
        <v>6</v>
      </c>
      <c r="G21" s="22">
        <f t="shared" si="1"/>
        <v>21</v>
      </c>
      <c r="H21" s="21">
        <f t="shared" si="1"/>
        <v>14</v>
      </c>
      <c r="I21" s="22">
        <f t="shared" si="1"/>
        <v>26</v>
      </c>
      <c r="J21" s="21">
        <f t="shared" si="1"/>
        <v>17</v>
      </c>
      <c r="K21" s="22">
        <f t="shared" si="1"/>
        <v>9</v>
      </c>
      <c r="L21" s="21">
        <f t="shared" si="1"/>
        <v>15</v>
      </c>
      <c r="M21" s="22">
        <f t="shared" si="1"/>
        <v>16</v>
      </c>
      <c r="N21" s="21">
        <f t="shared" si="1"/>
        <v>21</v>
      </c>
      <c r="O21" s="22">
        <f t="shared" si="1"/>
        <v>21</v>
      </c>
      <c r="P21" s="21">
        <f t="shared" si="1"/>
        <v>13</v>
      </c>
      <c r="Q21" s="22">
        <f t="shared" si="1"/>
        <v>7</v>
      </c>
      <c r="R21" s="21">
        <f t="shared" si="1"/>
        <v>12</v>
      </c>
      <c r="S21" s="22">
        <f t="shared" si="1"/>
        <v>13</v>
      </c>
      <c r="T21" s="21">
        <f t="shared" si="1"/>
        <v>12</v>
      </c>
      <c r="U21" s="22">
        <f t="shared" si="1"/>
        <v>5</v>
      </c>
      <c r="V21" s="21">
        <f t="shared" si="1"/>
        <v>21</v>
      </c>
      <c r="W21" s="22">
        <f t="shared" si="1"/>
        <v>17</v>
      </c>
      <c r="X21" s="21">
        <f t="shared" si="1"/>
        <v>9</v>
      </c>
      <c r="Y21" s="22">
        <f t="shared" si="1"/>
        <v>2</v>
      </c>
      <c r="Z21" s="21">
        <f t="shared" si="1"/>
        <v>19</v>
      </c>
      <c r="AA21" s="22">
        <f aca="true" t="shared" si="2" ref="AA21:AR21">SUM(AA3:AA19)</f>
        <v>0</v>
      </c>
      <c r="AB21" s="21">
        <f t="shared" si="2"/>
        <v>3</v>
      </c>
      <c r="AC21" s="22">
        <f t="shared" si="2"/>
        <v>4</v>
      </c>
      <c r="AD21" s="21">
        <f t="shared" si="2"/>
        <v>10</v>
      </c>
      <c r="AE21" s="22">
        <f t="shared" si="2"/>
        <v>0</v>
      </c>
      <c r="AF21" s="21">
        <f t="shared" si="2"/>
        <v>3</v>
      </c>
      <c r="AG21" s="22">
        <f t="shared" si="2"/>
        <v>6</v>
      </c>
      <c r="AH21" s="21">
        <f t="shared" si="2"/>
        <v>6</v>
      </c>
      <c r="AI21" s="22">
        <f t="shared" si="2"/>
        <v>1</v>
      </c>
      <c r="AJ21" s="21">
        <f t="shared" si="2"/>
        <v>6</v>
      </c>
      <c r="AK21" s="22">
        <f t="shared" si="2"/>
        <v>9</v>
      </c>
      <c r="AL21" s="21">
        <f t="shared" si="2"/>
        <v>10</v>
      </c>
      <c r="AM21" s="22">
        <f t="shared" si="2"/>
        <v>0</v>
      </c>
      <c r="AN21" s="21">
        <f t="shared" si="2"/>
        <v>5</v>
      </c>
      <c r="AO21" s="22">
        <f>SUM(AO3:AO19)</f>
        <v>1</v>
      </c>
      <c r="AP21" s="21">
        <f>SUM(AP3:AP19)</f>
        <v>3</v>
      </c>
      <c r="AQ21" s="22">
        <f t="shared" si="2"/>
        <v>2</v>
      </c>
      <c r="AR21" s="21">
        <f t="shared" si="2"/>
        <v>2</v>
      </c>
    </row>
  </sheetData>
  <sheetProtection/>
  <mergeCells count="21">
    <mergeCell ref="AM2:AN2"/>
    <mergeCell ref="AQ2:AR2"/>
    <mergeCell ref="AA2:AB2"/>
    <mergeCell ref="AC2:AD2"/>
    <mergeCell ref="AE2:AF2"/>
    <mergeCell ref="AG2:AH2"/>
    <mergeCell ref="AI2:AJ2"/>
    <mergeCell ref="AK2:AL2"/>
    <mergeCell ref="AO2:AP2"/>
    <mergeCell ref="O2:P2"/>
    <mergeCell ref="Q2:R2"/>
    <mergeCell ref="S2:T2"/>
    <mergeCell ref="U2:V2"/>
    <mergeCell ref="W2:X2"/>
    <mergeCell ref="Y2:Z2"/>
    <mergeCell ref="C2:D2"/>
    <mergeCell ref="E2:F2"/>
    <mergeCell ref="G2:H2"/>
    <mergeCell ref="I2:J2"/>
    <mergeCell ref="K2:L2"/>
    <mergeCell ref="M2:N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Admin</cp:lastModifiedBy>
  <dcterms:created xsi:type="dcterms:W3CDTF">2008-10-10T04:14:02Z</dcterms:created>
  <dcterms:modified xsi:type="dcterms:W3CDTF">2019-12-24T17:03:46Z</dcterms:modified>
  <cp:category/>
  <cp:version/>
  <cp:contentType/>
  <cp:contentStatus/>
</cp:coreProperties>
</file>