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6" windowWidth="20736" windowHeight="9816" tabRatio="645"/>
  </bookViews>
  <sheets>
    <sheet name="Weekly Scores" sheetId="1" r:id="rId1"/>
    <sheet name="Weekly Avg" sheetId="2" r:id="rId2"/>
    <sheet name="PSA" sheetId="3" r:id="rId3"/>
    <sheet name="Point Difference" sheetId="4" r:id="rId4"/>
    <sheet name="Overall Rank" sheetId="5" r:id="rId5"/>
    <sheet name="Overall Graph" sheetId="6" r:id="rId6"/>
    <sheet name="Divisional Ranks" sheetId="7" r:id="rId7"/>
    <sheet name="Divisional Graphs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A13" i="5"/>
  <c r="A12"/>
  <c r="A11"/>
  <c r="A10"/>
  <c r="A9"/>
  <c r="A8"/>
  <c r="A7"/>
  <c r="A6"/>
  <c r="A5"/>
  <c r="A4"/>
  <c r="A3"/>
  <c r="A2"/>
  <c r="A13" i="4"/>
  <c r="A12"/>
  <c r="A11"/>
  <c r="A10"/>
  <c r="A9"/>
  <c r="A8"/>
  <c r="A7"/>
  <c r="A6"/>
  <c r="A5"/>
  <c r="A4"/>
  <c r="A3"/>
  <c r="A2"/>
  <c r="P3" i="3"/>
  <c r="P4"/>
  <c r="P5"/>
  <c r="P6"/>
  <c r="P7"/>
  <c r="P8"/>
  <c r="P9"/>
  <c r="P10"/>
  <c r="P11"/>
  <c r="P12"/>
  <c r="P13"/>
  <c r="P2"/>
  <c r="O3"/>
  <c r="O4"/>
  <c r="O5"/>
  <c r="O6"/>
  <c r="O7"/>
  <c r="O8"/>
  <c r="O9"/>
  <c r="O10"/>
  <c r="O11"/>
  <c r="O12"/>
  <c r="O13"/>
  <c r="O2"/>
  <c r="A13"/>
  <c r="A12"/>
  <c r="A11"/>
  <c r="A10"/>
  <c r="A9"/>
  <c r="A8"/>
  <c r="A7"/>
  <c r="A6"/>
  <c r="A5"/>
  <c r="A4"/>
  <c r="A3"/>
  <c r="A2"/>
  <c r="A5" i="2"/>
  <c r="A6"/>
  <c r="A7"/>
  <c r="A8"/>
  <c r="A9"/>
  <c r="A10"/>
  <c r="A11"/>
  <c r="A12"/>
  <c r="A13"/>
  <c r="A4"/>
  <c r="A3"/>
  <c r="A2"/>
  <c r="N3"/>
  <c r="N4"/>
  <c r="N5"/>
  <c r="N6"/>
  <c r="N7"/>
  <c r="N8"/>
  <c r="N9"/>
  <c r="N10"/>
  <c r="N11"/>
  <c r="N12"/>
  <c r="N13"/>
  <c r="M3"/>
  <c r="M4"/>
  <c r="M5"/>
  <c r="M6"/>
  <c r="M7"/>
  <c r="M8"/>
  <c r="M9"/>
  <c r="M10"/>
  <c r="M11"/>
  <c r="M12"/>
  <c r="M13"/>
  <c r="L3"/>
  <c r="L4"/>
  <c r="L5"/>
  <c r="L6"/>
  <c r="L7"/>
  <c r="L8"/>
  <c r="L9"/>
  <c r="L10"/>
  <c r="L11"/>
  <c r="L12"/>
  <c r="L13"/>
  <c r="K3"/>
  <c r="K4"/>
  <c r="K5"/>
  <c r="K6"/>
  <c r="K7"/>
  <c r="K8"/>
  <c r="K9"/>
  <c r="K10"/>
  <c r="K11"/>
  <c r="K12"/>
  <c r="K13"/>
  <c r="J3"/>
  <c r="J4"/>
  <c r="J5"/>
  <c r="J6"/>
  <c r="J7"/>
  <c r="J8"/>
  <c r="J9"/>
  <c r="J10"/>
  <c r="J11"/>
  <c r="J12"/>
  <c r="J13"/>
  <c r="I3"/>
  <c r="I4"/>
  <c r="I5"/>
  <c r="I6"/>
  <c r="I7"/>
  <c r="I8"/>
  <c r="I9"/>
  <c r="I10"/>
  <c r="I11"/>
  <c r="I12"/>
  <c r="I13"/>
  <c r="H3"/>
  <c r="H4"/>
  <c r="H5"/>
  <c r="H6"/>
  <c r="H7"/>
  <c r="H8"/>
  <c r="H9"/>
  <c r="H10"/>
  <c r="H11"/>
  <c r="H12"/>
  <c r="H13"/>
  <c r="G3"/>
  <c r="G4"/>
  <c r="G5"/>
  <c r="G6"/>
  <c r="G7"/>
  <c r="G8"/>
  <c r="G9"/>
  <c r="G10"/>
  <c r="G11"/>
  <c r="G12"/>
  <c r="G13"/>
  <c r="F3"/>
  <c r="F4"/>
  <c r="F5"/>
  <c r="F6"/>
  <c r="F7"/>
  <c r="F8"/>
  <c r="F9"/>
  <c r="F10"/>
  <c r="F11"/>
  <c r="F12"/>
  <c r="F13"/>
  <c r="E3"/>
  <c r="E4"/>
  <c r="E5"/>
  <c r="E6"/>
  <c r="E7"/>
  <c r="E8"/>
  <c r="E9"/>
  <c r="E10"/>
  <c r="E11"/>
  <c r="E12"/>
  <c r="E13"/>
  <c r="D3"/>
  <c r="D4"/>
  <c r="D5"/>
  <c r="D6"/>
  <c r="D7"/>
  <c r="D8"/>
  <c r="D9"/>
  <c r="D10"/>
  <c r="D11"/>
  <c r="D12"/>
  <c r="D13"/>
  <c r="C3"/>
  <c r="C4"/>
  <c r="C5"/>
  <c r="C6"/>
  <c r="C7"/>
  <c r="C8"/>
  <c r="C9"/>
  <c r="C10"/>
  <c r="C11"/>
  <c r="C12"/>
  <c r="C13"/>
  <c r="B3"/>
  <c r="B4"/>
  <c r="B5"/>
  <c r="B6"/>
  <c r="B7"/>
  <c r="B8"/>
  <c r="B9"/>
  <c r="B10"/>
  <c r="B11"/>
  <c r="B12"/>
  <c r="B13"/>
  <c r="N2"/>
  <c r="M2"/>
  <c r="L2"/>
  <c r="K2"/>
  <c r="J2"/>
  <c r="I2"/>
  <c r="H2"/>
  <c r="G2"/>
  <c r="F2"/>
  <c r="E2"/>
  <c r="D2"/>
  <c r="C2"/>
  <c r="B2"/>
  <c r="O3" i="1"/>
  <c r="B3" i="4" s="1"/>
  <c r="O4" i="1"/>
  <c r="O5"/>
  <c r="O6"/>
  <c r="O7"/>
  <c r="B7" i="4" s="1"/>
  <c r="O8" i="1"/>
  <c r="O9"/>
  <c r="O10"/>
  <c r="O11"/>
  <c r="B11" i="4" s="1"/>
  <c r="O12" i="1"/>
  <c r="O13"/>
  <c r="O2"/>
  <c r="B13" i="4" l="1"/>
  <c r="B6"/>
  <c r="B12"/>
  <c r="B8"/>
  <c r="B4"/>
  <c r="B10"/>
  <c r="B9"/>
  <c r="B5"/>
  <c r="B2"/>
</calcChain>
</file>

<file path=xl/sharedStrings.xml><?xml version="1.0" encoding="utf-8"?>
<sst xmlns="http://schemas.openxmlformats.org/spreadsheetml/2006/main" count="53" uniqueCount="27">
  <si>
    <t>Total</t>
  </si>
  <si>
    <t>Average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</si>
  <si>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</si>
  <si>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</si>
  <si>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</si>
  <si>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</si>
  <si>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</si>
  <si>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</si>
  <si>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</si>
  <si>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</si>
  <si>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</si>
  <si>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</si>
  <si>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</si>
  <si>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</si>
  <si>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</si>
  <si>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Alien Race</t>
  </si>
  <si>
    <t>Xenomorphs</t>
  </si>
  <si>
    <t>Teal'c… Indeed</t>
  </si>
  <si>
    <t>Mork the Ork</t>
  </si>
  <si>
    <t>The Kanassans</t>
  </si>
  <si>
    <t>Brodo Asogian (ET!)</t>
  </si>
  <si>
    <t>Elites WortWortWort</t>
  </si>
  <si>
    <t>Chimera</t>
  </si>
  <si>
    <t>Shi'ar Empire</t>
  </si>
  <si>
    <t>Alien Ship</t>
  </si>
  <si>
    <t>Black Lectroids</t>
  </si>
  <si>
    <t>DELONGES SEKRET</t>
  </si>
</sst>
</file>

<file path=xl/styles.xml><?xml version="1.0" encoding="utf-8"?>
<styleSheet xmlns="http://schemas.openxmlformats.org/spreadsheetml/2006/main">
  <numFmts count="2">
    <numFmt numFmtId="164" formatCode="0.00_);[Red]\(0.00\)"/>
    <numFmt numFmtId="165" formatCode="0_);[Red]\(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1"/>
    <xf numFmtId="0" fontId="1" fillId="0" borderId="0" xfId="0" applyFont="1" applyAlignment="1"/>
    <xf numFmtId="0" fontId="0" fillId="0" borderId="0" xfId="0" applyAlignme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'Overall Rank'!$A$2</c:f>
              <c:strCache>
                <c:ptCount val="1"/>
                <c:pt idx="0">
                  <c:v>Alien Race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Rank'!$B$2:$N$2</c:f>
              <c:numCache>
                <c:formatCode>0_);[Red]\(0\)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460-A58A-216B85765C02}"/>
            </c:ext>
          </c:extLst>
        </c:ser>
        <c:ser>
          <c:idx val="1"/>
          <c:order val="1"/>
          <c:tx>
            <c:strRef>
              <c:f>'Overall Rank'!$A$3</c:f>
              <c:strCache>
                <c:ptCount val="1"/>
                <c:pt idx="0">
                  <c:v>Xenomorphs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Rank'!$B$3:$N$3</c:f>
              <c:numCache>
                <c:formatCode>0_);[Red]\(0\)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460-A58A-216B85765C02}"/>
            </c:ext>
          </c:extLst>
        </c:ser>
        <c:ser>
          <c:idx val="2"/>
          <c:order val="2"/>
          <c:tx>
            <c:strRef>
              <c:f>'Overall Rank'!$A$4</c:f>
              <c:strCache>
                <c:ptCount val="1"/>
                <c:pt idx="0">
                  <c:v>Teal'c… Indeed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Rank'!$B$4:$N$4</c:f>
              <c:numCache>
                <c:formatCode>0_);[Red]\(0\)</c:formatCode>
                <c:ptCount val="13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460-A58A-216B85765C02}"/>
            </c:ext>
          </c:extLst>
        </c:ser>
        <c:ser>
          <c:idx val="3"/>
          <c:order val="3"/>
          <c:tx>
            <c:strRef>
              <c:f>'Overall Rank'!$A$5</c:f>
              <c:strCache>
                <c:ptCount val="1"/>
                <c:pt idx="0">
                  <c:v>Mork the Ork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Rank'!$B$5:$N$5</c:f>
              <c:numCache>
                <c:formatCode>0_);[Red]\(0\)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460-A58A-216B85765C02}"/>
            </c:ext>
          </c:extLst>
        </c:ser>
        <c:ser>
          <c:idx val="4"/>
          <c:order val="4"/>
          <c:tx>
            <c:strRef>
              <c:f>'Overall Rank'!$A$6</c:f>
              <c:strCache>
                <c:ptCount val="1"/>
                <c:pt idx="0">
                  <c:v>The Kanassans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Rank'!$B$6:$N$6</c:f>
              <c:numCache>
                <c:formatCode>0_);[Red]\(0\)</c:formatCode>
                <c:ptCount val="13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78-4460-A58A-216B85765C02}"/>
            </c:ext>
          </c:extLst>
        </c:ser>
        <c:ser>
          <c:idx val="5"/>
          <c:order val="5"/>
          <c:tx>
            <c:strRef>
              <c:f>'Overall Rank'!$A$7</c:f>
              <c:strCache>
                <c:ptCount val="1"/>
                <c:pt idx="0">
                  <c:v>Brodo Asogian (ET!)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Rank'!$B$7:$N$7</c:f>
              <c:numCache>
                <c:formatCode>0_);[Red]\(0\)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78-4460-A58A-216B85765C02}"/>
            </c:ext>
          </c:extLst>
        </c:ser>
        <c:ser>
          <c:idx val="6"/>
          <c:order val="6"/>
          <c:tx>
            <c:strRef>
              <c:f>'Overall Rank'!$A$8</c:f>
              <c:strCache>
                <c:ptCount val="1"/>
                <c:pt idx="0">
                  <c:v>Elites WortWortWort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Rank'!$B$8:$N$8</c:f>
              <c:numCache>
                <c:formatCode>0_);[Red]\(0\)</c:formatCode>
                <c:ptCount val="13"/>
                <c:pt idx="0">
                  <c:v>11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78-4460-A58A-216B85765C02}"/>
            </c:ext>
          </c:extLst>
        </c:ser>
        <c:ser>
          <c:idx val="7"/>
          <c:order val="7"/>
          <c:tx>
            <c:strRef>
              <c:f>'Overall Rank'!$A$9</c:f>
              <c:strCache>
                <c:ptCount val="1"/>
                <c:pt idx="0">
                  <c:v>Chimera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Rank'!$B$9:$N$9</c:f>
              <c:numCache>
                <c:formatCode>0_);[Red]\(0\)</c:formatCode>
                <c:ptCount val="1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10</c:v>
                </c:pt>
                <c:pt idx="1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978-4460-A58A-216B85765C02}"/>
            </c:ext>
          </c:extLst>
        </c:ser>
        <c:ser>
          <c:idx val="8"/>
          <c:order val="8"/>
          <c:tx>
            <c:strRef>
              <c:f>'Overall Rank'!$A$10</c:f>
              <c:strCache>
                <c:ptCount val="1"/>
                <c:pt idx="0">
                  <c:v>Shi'ar Empire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Rank'!$B$10:$N$10</c:f>
              <c:numCache>
                <c:formatCode>0_);[Red]\(0\)</c:formatCode>
                <c:ptCount val="13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978-4460-A58A-216B85765C02}"/>
            </c:ext>
          </c:extLst>
        </c:ser>
        <c:ser>
          <c:idx val="9"/>
          <c:order val="9"/>
          <c:tx>
            <c:strRef>
              <c:f>'Overall Rank'!$A$11</c:f>
              <c:strCache>
                <c:ptCount val="1"/>
                <c:pt idx="0">
                  <c:v>Alien Ship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Rank'!$B$11:$N$11</c:f>
              <c:numCache>
                <c:formatCode>0_);[Red]\(0\)</c:formatCode>
                <c:ptCount val="13"/>
                <c:pt idx="0">
                  <c:v>12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978-4460-A58A-216B85765C02}"/>
            </c:ext>
          </c:extLst>
        </c:ser>
        <c:ser>
          <c:idx val="10"/>
          <c:order val="10"/>
          <c:tx>
            <c:strRef>
              <c:f>'Overall Rank'!$A$12</c:f>
              <c:strCache>
                <c:ptCount val="1"/>
                <c:pt idx="0">
                  <c:v>Black Lectroids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Rank'!$B$12:$N$12</c:f>
              <c:numCache>
                <c:formatCode>0_);[Red]\(0\)</c:formatCode>
                <c:ptCount val="13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978-4460-A58A-216B85765C02}"/>
            </c:ext>
          </c:extLst>
        </c:ser>
        <c:ser>
          <c:idx val="11"/>
          <c:order val="11"/>
          <c:tx>
            <c:strRef>
              <c:f>'Overall Rank'!$A$13</c:f>
              <c:strCache>
                <c:ptCount val="1"/>
                <c:pt idx="0">
                  <c:v>DELONGES SEKRET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Rank'!$B$13:$N$13</c:f>
              <c:numCache>
                <c:formatCode>0_);[Red]\(0\)</c:formatCode>
                <c:ptCount val="13"/>
                <c:pt idx="0">
                  <c:v>2</c:v>
                </c:pt>
                <c:pt idx="1">
                  <c:v>9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978-4460-A58A-216B85765C02}"/>
            </c:ext>
          </c:extLst>
        </c:ser>
        <c:marker val="1"/>
        <c:axId val="105851520"/>
        <c:axId val="105865600"/>
      </c:lineChart>
      <c:catAx>
        <c:axId val="105851520"/>
        <c:scaling>
          <c:orientation val="minMax"/>
        </c:scaling>
        <c:axPos val="t"/>
        <c:numFmt formatCode="General" sourceLinked="0"/>
        <c:tickLblPos val="nextTo"/>
        <c:crossAx val="105865600"/>
        <c:crosses val="autoZero"/>
        <c:auto val="1"/>
        <c:lblAlgn val="ctr"/>
        <c:lblOffset val="100"/>
      </c:catAx>
      <c:valAx>
        <c:axId val="105865600"/>
        <c:scaling>
          <c:orientation val="maxMin"/>
        </c:scaling>
        <c:axPos val="l"/>
        <c:majorGridlines/>
        <c:numFmt formatCode="0_);[Red]\(0\)" sourceLinked="1"/>
        <c:tickLblPos val="nextTo"/>
        <c:crossAx val="105851520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'[1]Divisional Ranks'!$A$2</c:f>
              <c:strCache>
                <c:ptCount val="1"/>
                <c:pt idx="0">
                  <c:v>The Tick</c:v>
                </c:pt>
              </c:strCache>
            </c:strRef>
          </c:tx>
          <c:val>
            <c:numRef>
              <c:f>'[1]Divisional Ranks'!$B$2:$N$2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EF-4ACF-ADC1-AAFA7F64800D}"/>
            </c:ext>
          </c:extLst>
        </c:ser>
        <c:ser>
          <c:idx val="1"/>
          <c:order val="1"/>
          <c:tx>
            <c:strRef>
              <c:f>'[1]Divisional Ranks'!$A$3</c:f>
              <c:strCache>
                <c:ptCount val="1"/>
                <c:pt idx="0">
                  <c:v>Fraggle Rock</c:v>
                </c:pt>
              </c:strCache>
            </c:strRef>
          </c:tx>
          <c:val>
            <c:numRef>
              <c:f>'[1]Divisional Ranks'!$B$3:$N$3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EF-4ACF-ADC1-AAFA7F64800D}"/>
            </c:ext>
          </c:extLst>
        </c:ser>
        <c:ser>
          <c:idx val="2"/>
          <c:order val="2"/>
          <c:tx>
            <c:strRef>
              <c:f>'[1]Divisional Ranks'!$A$4</c:f>
              <c:strCache>
                <c:ptCount val="1"/>
                <c:pt idx="0">
                  <c:v>Darkwing Duck</c:v>
                </c:pt>
              </c:strCache>
            </c:strRef>
          </c:tx>
          <c:val>
            <c:numRef>
              <c:f>'[1]Divisional Ranks'!$B$4:$N$4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EF-4ACF-ADC1-AAFA7F64800D}"/>
            </c:ext>
          </c:extLst>
        </c:ser>
        <c:marker val="1"/>
        <c:axId val="108132992"/>
        <c:axId val="108147072"/>
      </c:lineChart>
      <c:catAx>
        <c:axId val="108132992"/>
        <c:scaling>
          <c:orientation val="minMax"/>
        </c:scaling>
        <c:axPos val="t"/>
        <c:numFmt formatCode="General" sourceLinked="1"/>
        <c:tickLblPos val="nextTo"/>
        <c:crossAx val="108147072"/>
        <c:crosses val="autoZero"/>
        <c:auto val="1"/>
        <c:lblAlgn val="ctr"/>
        <c:lblOffset val="100"/>
      </c:catAx>
      <c:valAx>
        <c:axId val="108147072"/>
        <c:scaling>
          <c:orientation val="maxMin"/>
        </c:scaling>
        <c:axPos val="l"/>
        <c:majorGridlines/>
        <c:numFmt formatCode="General" sourceLinked="1"/>
        <c:tickLblPos val="nextTo"/>
        <c:crossAx val="10813299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500021872265949"/>
          <c:y val="0.33611147564887922"/>
          <c:w val="0.29500021872266097"/>
          <c:h val="0.3305559200933218"/>
        </c:manualLayout>
      </c:layout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'[1]Divisional Ranks'!$A$6</c:f>
              <c:strCache>
                <c:ptCount val="1"/>
                <c:pt idx="0">
                  <c:v>Duckman</c:v>
                </c:pt>
              </c:strCache>
            </c:strRef>
          </c:tx>
          <c:val>
            <c:numRef>
              <c:f>'[1]Divisional Ranks'!$B$6:$N$6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4D-4497-A256-871E793EDF2B}"/>
            </c:ext>
          </c:extLst>
        </c:ser>
        <c:ser>
          <c:idx val="1"/>
          <c:order val="1"/>
          <c:tx>
            <c:strRef>
              <c:f>'[1]Divisional Ranks'!$A$7</c:f>
              <c:strCache>
                <c:ptCount val="1"/>
                <c:pt idx="0">
                  <c:v>Cornholio</c:v>
                </c:pt>
              </c:strCache>
            </c:strRef>
          </c:tx>
          <c:val>
            <c:numRef>
              <c:f>'[1]Divisional Ranks'!$B$7:$N$7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4D-4497-A256-871E793EDF2B}"/>
            </c:ext>
          </c:extLst>
        </c:ser>
        <c:ser>
          <c:idx val="2"/>
          <c:order val="2"/>
          <c:tx>
            <c:strRef>
              <c:f>'[1]Divisional Ranks'!$A$8</c:f>
              <c:strCache>
                <c:ptCount val="1"/>
                <c:pt idx="0">
                  <c:v>Quailman</c:v>
                </c:pt>
              </c:strCache>
            </c:strRef>
          </c:tx>
          <c:val>
            <c:numRef>
              <c:f>'[1]Divisional Ranks'!$B$8:$N$8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4D-4497-A256-871E793EDF2B}"/>
            </c:ext>
          </c:extLst>
        </c:ser>
        <c:marker val="1"/>
        <c:axId val="108177664"/>
        <c:axId val="108195840"/>
      </c:lineChart>
      <c:catAx>
        <c:axId val="108177664"/>
        <c:scaling>
          <c:orientation val="minMax"/>
        </c:scaling>
        <c:axPos val="t"/>
        <c:numFmt formatCode="General" sourceLinked="1"/>
        <c:tickLblPos val="nextTo"/>
        <c:crossAx val="108195840"/>
        <c:crosses val="autoZero"/>
        <c:auto val="1"/>
        <c:lblAlgn val="ctr"/>
        <c:lblOffset val="100"/>
      </c:catAx>
      <c:valAx>
        <c:axId val="108195840"/>
        <c:scaling>
          <c:orientation val="maxMin"/>
        </c:scaling>
        <c:axPos val="l"/>
        <c:majorGridlines/>
        <c:numFmt formatCode="General" sourceLinked="1"/>
        <c:tickLblPos val="nextTo"/>
        <c:crossAx val="10817766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100002187226595"/>
          <c:y val="0.32222258675999016"/>
          <c:w val="0.28000021872266084"/>
          <c:h val="0.3305559200933218"/>
        </c:manualLayout>
      </c:layout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'[1]Divisional Ranks'!$A$10</c:f>
              <c:strCache>
                <c:ptCount val="1"/>
                <c:pt idx="0">
                  <c:v>Pinky &amp; The Brain</c:v>
                </c:pt>
              </c:strCache>
            </c:strRef>
          </c:tx>
          <c:val>
            <c:numRef>
              <c:f>'[1]Divisional Ranks'!$B$10:$N$10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C5-49AD-A0C8-3567E415316B}"/>
            </c:ext>
          </c:extLst>
        </c:ser>
        <c:ser>
          <c:idx val="1"/>
          <c:order val="1"/>
          <c:tx>
            <c:strRef>
              <c:f>'[1]Divisional Ranks'!$A$11</c:f>
              <c:strCache>
                <c:ptCount val="1"/>
                <c:pt idx="0">
                  <c:v>Taz-Mania</c:v>
                </c:pt>
              </c:strCache>
            </c:strRef>
          </c:tx>
          <c:val>
            <c:numRef>
              <c:f>'[1]Divisional Ranks'!$B$11:$N$11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C5-49AD-A0C8-3567E415316B}"/>
            </c:ext>
          </c:extLst>
        </c:ser>
        <c:ser>
          <c:idx val="2"/>
          <c:order val="2"/>
          <c:tx>
            <c:strRef>
              <c:f>'[1]Divisional Ranks'!$A$12</c:f>
              <c:strCache>
                <c:ptCount val="1"/>
                <c:pt idx="0">
                  <c:v>Space Ghost</c:v>
                </c:pt>
              </c:strCache>
            </c:strRef>
          </c:tx>
          <c:val>
            <c:numRef>
              <c:f>'[1]Divisional Ranks'!$B$12:$N$12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C5-49AD-A0C8-3567E415316B}"/>
            </c:ext>
          </c:extLst>
        </c:ser>
        <c:marker val="1"/>
        <c:axId val="108205952"/>
        <c:axId val="108207488"/>
      </c:lineChart>
      <c:catAx>
        <c:axId val="108205952"/>
        <c:scaling>
          <c:orientation val="minMax"/>
        </c:scaling>
        <c:axPos val="t"/>
        <c:numFmt formatCode="General" sourceLinked="1"/>
        <c:tickLblPos val="nextTo"/>
        <c:crossAx val="108207488"/>
        <c:crosses val="autoZero"/>
        <c:auto val="1"/>
        <c:lblAlgn val="ctr"/>
        <c:lblOffset val="100"/>
      </c:catAx>
      <c:valAx>
        <c:axId val="108207488"/>
        <c:scaling>
          <c:orientation val="maxMin"/>
        </c:scaling>
        <c:axPos val="l"/>
        <c:majorGridlines/>
        <c:numFmt formatCode="General" sourceLinked="1"/>
        <c:tickLblPos val="nextTo"/>
        <c:crossAx val="10820595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90097"/>
          <c:w val="0.32166688538932858"/>
          <c:h val="0.32873000681544756"/>
        </c:manualLayout>
      </c:layout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'[1]Divisional Ranks'!$A$14</c:f>
              <c:strCache>
                <c:ptCount val="1"/>
                <c:pt idx="0">
                  <c:v>Angry Beavers</c:v>
                </c:pt>
              </c:strCache>
            </c:strRef>
          </c:tx>
          <c:val>
            <c:numRef>
              <c:f>'[1]Divisional Ranks'!$B$14:$N$14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69-4CA7-9155-F3F5C487AD93}"/>
            </c:ext>
          </c:extLst>
        </c:ser>
        <c:ser>
          <c:idx val="1"/>
          <c:order val="1"/>
          <c:tx>
            <c:strRef>
              <c:f>'[1]Divisional Ranks'!$A$15</c:f>
              <c:strCache>
                <c:ptCount val="1"/>
                <c:pt idx="0">
                  <c:v>Kraven The Hunter</c:v>
                </c:pt>
              </c:strCache>
            </c:strRef>
          </c:tx>
          <c:val>
            <c:numRef>
              <c:f>'[1]Divisional Ranks'!$B$15:$N$15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69-4CA7-9155-F3F5C487AD93}"/>
            </c:ext>
          </c:extLst>
        </c:ser>
        <c:ser>
          <c:idx val="2"/>
          <c:order val="2"/>
          <c:tx>
            <c:strRef>
              <c:f>'[1]Divisional Ranks'!$A$16</c:f>
              <c:strCache>
                <c:ptCount val="1"/>
                <c:pt idx="0">
                  <c:v>Vegeta</c:v>
                </c:pt>
              </c:strCache>
            </c:strRef>
          </c:tx>
          <c:val>
            <c:numRef>
              <c:f>'[1]Divisional Ranks'!$B$16:$N$16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69-4CA7-9155-F3F5C487AD93}"/>
            </c:ext>
          </c:extLst>
        </c:ser>
        <c:marker val="1"/>
        <c:axId val="108226048"/>
        <c:axId val="108227584"/>
      </c:lineChart>
      <c:catAx>
        <c:axId val="108226048"/>
        <c:scaling>
          <c:orientation val="minMax"/>
        </c:scaling>
        <c:axPos val="t"/>
        <c:numFmt formatCode="General" sourceLinked="1"/>
        <c:tickLblPos val="nextTo"/>
        <c:crossAx val="108227584"/>
        <c:crosses val="autoZero"/>
        <c:auto val="1"/>
        <c:lblAlgn val="ctr"/>
        <c:lblOffset val="100"/>
      </c:catAx>
      <c:valAx>
        <c:axId val="108227584"/>
        <c:scaling>
          <c:orientation val="maxMin"/>
        </c:scaling>
        <c:axPos val="l"/>
        <c:majorGridlines/>
        <c:numFmt formatCode="General" sourceLinked="1"/>
        <c:tickLblPos val="nextTo"/>
        <c:crossAx val="1082260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90097"/>
          <c:w val="0.32166688538932858"/>
          <c:h val="0.32873000681544756"/>
        </c:manualLayout>
      </c:layout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'Divisional Ranks'!$A$2</c:f>
              <c:strCache>
                <c:ptCount val="1"/>
                <c:pt idx="0">
                  <c:v>Brodo Asogian (ET!)</c:v>
                </c:pt>
              </c:strCache>
            </c:strRef>
          </c:tx>
          <c:val>
            <c:numRef>
              <c:f>'Divisional Ranks'!$B$2:$N$2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4E-4E7D-BAC8-F5D7F68D6D56}"/>
            </c:ext>
          </c:extLst>
        </c:ser>
        <c:ser>
          <c:idx val="1"/>
          <c:order val="1"/>
          <c:tx>
            <c:strRef>
              <c:f>'Divisional Ranks'!$A$3</c:f>
              <c:strCache>
                <c:ptCount val="1"/>
                <c:pt idx="0">
                  <c:v>Xenomorphs</c:v>
                </c:pt>
              </c:strCache>
            </c:strRef>
          </c:tx>
          <c:val>
            <c:numRef>
              <c:f>'Divisional Ranks'!$B$3:$N$3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4E-4E7D-BAC8-F5D7F68D6D56}"/>
            </c:ext>
          </c:extLst>
        </c:ser>
        <c:ser>
          <c:idx val="2"/>
          <c:order val="2"/>
          <c:tx>
            <c:strRef>
              <c:f>'Divisional Ranks'!$A$4</c:f>
              <c:strCache>
                <c:ptCount val="1"/>
                <c:pt idx="0">
                  <c:v>The Kanassans</c:v>
                </c:pt>
              </c:strCache>
            </c:strRef>
          </c:tx>
          <c:val>
            <c:numRef>
              <c:f>'Divisional Ranks'!$B$4:$N$4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4E-4E7D-BAC8-F5D7F68D6D56}"/>
            </c:ext>
          </c:extLst>
        </c:ser>
        <c:marker val="1"/>
        <c:axId val="108606592"/>
        <c:axId val="108608128"/>
      </c:lineChart>
      <c:catAx>
        <c:axId val="108606592"/>
        <c:scaling>
          <c:orientation val="minMax"/>
        </c:scaling>
        <c:axPos val="t"/>
        <c:numFmt formatCode="General" sourceLinked="1"/>
        <c:tickLblPos val="nextTo"/>
        <c:crossAx val="108608128"/>
        <c:crosses val="autoZero"/>
        <c:auto val="1"/>
        <c:lblAlgn val="ctr"/>
        <c:lblOffset val="100"/>
      </c:catAx>
      <c:valAx>
        <c:axId val="108608128"/>
        <c:scaling>
          <c:orientation val="maxMin"/>
        </c:scaling>
        <c:axPos val="l"/>
        <c:majorGridlines/>
        <c:numFmt formatCode="General" sourceLinked="1"/>
        <c:tickLblPos val="nextTo"/>
        <c:crossAx val="10860659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500021872265949"/>
          <c:y val="0.33611147564887922"/>
          <c:w val="0.29500021872266097"/>
          <c:h val="0.3305559200933218"/>
        </c:manualLayout>
      </c:layout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'Divisional Ranks'!$A$6</c:f>
              <c:strCache>
                <c:ptCount val="1"/>
                <c:pt idx="0">
                  <c:v>Alien Race</c:v>
                </c:pt>
              </c:strCache>
            </c:strRef>
          </c:tx>
          <c:val>
            <c:numRef>
              <c:f>'Divisional Ranks'!$B$6:$N$6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E6-4599-9793-92E0D2DC415E}"/>
            </c:ext>
          </c:extLst>
        </c:ser>
        <c:ser>
          <c:idx val="1"/>
          <c:order val="1"/>
          <c:tx>
            <c:strRef>
              <c:f>'Divisional Ranks'!$A$7</c:f>
              <c:strCache>
                <c:ptCount val="1"/>
                <c:pt idx="0">
                  <c:v>Shi'ar Empire</c:v>
                </c:pt>
              </c:strCache>
            </c:strRef>
          </c:tx>
          <c:val>
            <c:numRef>
              <c:f>'Divisional Ranks'!$B$7:$N$7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E6-4599-9793-92E0D2DC415E}"/>
            </c:ext>
          </c:extLst>
        </c:ser>
        <c:ser>
          <c:idx val="2"/>
          <c:order val="2"/>
          <c:tx>
            <c:strRef>
              <c:f>'Divisional Ranks'!$A$8</c:f>
              <c:strCache>
                <c:ptCount val="1"/>
                <c:pt idx="0">
                  <c:v>Alien Ship</c:v>
                </c:pt>
              </c:strCache>
            </c:strRef>
          </c:tx>
          <c:val>
            <c:numRef>
              <c:f>'Divisional Ranks'!$B$8:$N$8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E6-4599-9793-92E0D2DC415E}"/>
            </c:ext>
          </c:extLst>
        </c:ser>
        <c:marker val="1"/>
        <c:axId val="108655360"/>
        <c:axId val="108656896"/>
      </c:lineChart>
      <c:catAx>
        <c:axId val="108655360"/>
        <c:scaling>
          <c:orientation val="minMax"/>
        </c:scaling>
        <c:axPos val="t"/>
        <c:numFmt formatCode="General" sourceLinked="1"/>
        <c:tickLblPos val="nextTo"/>
        <c:crossAx val="108656896"/>
        <c:crosses val="autoZero"/>
        <c:auto val="1"/>
        <c:lblAlgn val="ctr"/>
        <c:lblOffset val="100"/>
      </c:catAx>
      <c:valAx>
        <c:axId val="108656896"/>
        <c:scaling>
          <c:orientation val="maxMin"/>
        </c:scaling>
        <c:axPos val="l"/>
        <c:majorGridlines/>
        <c:numFmt formatCode="General" sourceLinked="1"/>
        <c:tickLblPos val="nextTo"/>
        <c:crossAx val="1086553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100002187226595"/>
          <c:y val="0.32222258675999016"/>
          <c:w val="0.28000021872266084"/>
          <c:h val="0.3305559200933218"/>
        </c:manualLayout>
      </c:layout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'Divisional Ranks'!$A$10</c:f>
              <c:strCache>
                <c:ptCount val="1"/>
                <c:pt idx="0">
                  <c:v>Mork the Ork</c:v>
                </c:pt>
              </c:strCache>
            </c:strRef>
          </c:tx>
          <c:val>
            <c:numRef>
              <c:f>'Divisional Ranks'!$B$10:$N$10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0EF-B8DF-4AAA89743637}"/>
            </c:ext>
          </c:extLst>
        </c:ser>
        <c:ser>
          <c:idx val="1"/>
          <c:order val="1"/>
          <c:tx>
            <c:strRef>
              <c:f>'Divisional Ranks'!$A$11</c:f>
              <c:strCache>
                <c:ptCount val="1"/>
                <c:pt idx="0">
                  <c:v>Chimera</c:v>
                </c:pt>
              </c:strCache>
            </c:strRef>
          </c:tx>
          <c:val>
            <c:numRef>
              <c:f>'Divisional Ranks'!$B$11:$N$11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94-40EF-B8DF-4AAA89743637}"/>
            </c:ext>
          </c:extLst>
        </c:ser>
        <c:ser>
          <c:idx val="2"/>
          <c:order val="2"/>
          <c:tx>
            <c:strRef>
              <c:f>'Divisional Ranks'!$A$12</c:f>
              <c:strCache>
                <c:ptCount val="1"/>
                <c:pt idx="0">
                  <c:v>Teal'c… Indeed</c:v>
                </c:pt>
              </c:strCache>
            </c:strRef>
          </c:tx>
          <c:val>
            <c:numRef>
              <c:f>'Divisional Ranks'!$B$12:$N$12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94-40EF-B8DF-4AAA89743637}"/>
            </c:ext>
          </c:extLst>
        </c:ser>
        <c:marker val="1"/>
        <c:axId val="108703744"/>
        <c:axId val="108705280"/>
      </c:lineChart>
      <c:catAx>
        <c:axId val="108703744"/>
        <c:scaling>
          <c:orientation val="minMax"/>
        </c:scaling>
        <c:axPos val="t"/>
        <c:numFmt formatCode="General" sourceLinked="1"/>
        <c:tickLblPos val="nextTo"/>
        <c:crossAx val="108705280"/>
        <c:crosses val="autoZero"/>
        <c:auto val="1"/>
        <c:lblAlgn val="ctr"/>
        <c:lblOffset val="100"/>
      </c:catAx>
      <c:valAx>
        <c:axId val="108705280"/>
        <c:scaling>
          <c:orientation val="maxMin"/>
        </c:scaling>
        <c:axPos val="l"/>
        <c:majorGridlines/>
        <c:numFmt formatCode="General" sourceLinked="1"/>
        <c:tickLblPos val="nextTo"/>
        <c:crossAx val="10870374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90097"/>
          <c:w val="0.32166688538932858"/>
          <c:h val="0.32873000681544756"/>
        </c:manualLayout>
      </c:layout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'Divisional Ranks'!$A$14</c:f>
              <c:strCache>
                <c:ptCount val="1"/>
                <c:pt idx="0">
                  <c:v>DELONGES SEKRET</c:v>
                </c:pt>
              </c:strCache>
            </c:strRef>
          </c:tx>
          <c:val>
            <c:numRef>
              <c:f>'Divisional Ranks'!$B$14:$N$14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DF-40B3-9CFC-A921F82B4F71}"/>
            </c:ext>
          </c:extLst>
        </c:ser>
        <c:ser>
          <c:idx val="1"/>
          <c:order val="1"/>
          <c:tx>
            <c:strRef>
              <c:f>'Divisional Ranks'!$A$15</c:f>
              <c:strCache>
                <c:ptCount val="1"/>
                <c:pt idx="0">
                  <c:v>Black Lectroids</c:v>
                </c:pt>
              </c:strCache>
            </c:strRef>
          </c:tx>
          <c:val>
            <c:numRef>
              <c:f>'Divisional Ranks'!$B$15:$N$15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DF-40B3-9CFC-A921F82B4F71}"/>
            </c:ext>
          </c:extLst>
        </c:ser>
        <c:ser>
          <c:idx val="2"/>
          <c:order val="2"/>
          <c:tx>
            <c:strRef>
              <c:f>'Divisional Ranks'!$A$16</c:f>
              <c:strCache>
                <c:ptCount val="1"/>
                <c:pt idx="0">
                  <c:v>Elites WortWortWort</c:v>
                </c:pt>
              </c:strCache>
            </c:strRef>
          </c:tx>
          <c:val>
            <c:numRef>
              <c:f>'Divisional Ranks'!$B$16:$N$16</c:f>
              <c:numCache>
                <c:formatCode>General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DF-40B3-9CFC-A921F82B4F71}"/>
            </c:ext>
          </c:extLst>
        </c:ser>
        <c:marker val="1"/>
        <c:axId val="108723584"/>
        <c:axId val="108807296"/>
      </c:lineChart>
      <c:catAx>
        <c:axId val="108723584"/>
        <c:scaling>
          <c:orientation val="minMax"/>
        </c:scaling>
        <c:axPos val="t"/>
        <c:numFmt formatCode="General" sourceLinked="1"/>
        <c:tickLblPos val="nextTo"/>
        <c:crossAx val="108807296"/>
        <c:crosses val="autoZero"/>
        <c:auto val="1"/>
        <c:lblAlgn val="ctr"/>
        <c:lblOffset val="100"/>
      </c:catAx>
      <c:valAx>
        <c:axId val="108807296"/>
        <c:scaling>
          <c:orientation val="maxMin"/>
        </c:scaling>
        <c:axPos val="l"/>
        <c:majorGridlines/>
        <c:numFmt formatCode="General" sourceLinked="1"/>
        <c:tickLblPos val="nextTo"/>
        <c:crossAx val="1087235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90097"/>
          <c:w val="0.32166688538932858"/>
          <c:h val="0.32873000681544756"/>
        </c:manualLayout>
      </c:layout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404" cy="62959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45720</xdr:rowOff>
    </xdr:from>
    <xdr:to>
      <xdr:col>7</xdr:col>
      <xdr:colOff>327660</xdr:colOff>
      <xdr:row>16</xdr:row>
      <xdr:rowOff>106680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17</xdr:row>
      <xdr:rowOff>45720</xdr:rowOff>
    </xdr:from>
    <xdr:to>
      <xdr:col>7</xdr:col>
      <xdr:colOff>335280</xdr:colOff>
      <xdr:row>33</xdr:row>
      <xdr:rowOff>106680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563880</xdr:colOff>
      <xdr:row>0</xdr:row>
      <xdr:rowOff>45720</xdr:rowOff>
    </xdr:from>
    <xdr:to>
      <xdr:col>15</xdr:col>
      <xdr:colOff>259080</xdr:colOff>
      <xdr:row>16</xdr:row>
      <xdr:rowOff>121920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579120</xdr:colOff>
      <xdr:row>17</xdr:row>
      <xdr:rowOff>60960</xdr:rowOff>
    </xdr:from>
    <xdr:to>
      <xdr:col>15</xdr:col>
      <xdr:colOff>274320</xdr:colOff>
      <xdr:row>33</xdr:row>
      <xdr:rowOff>137160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</xdr:colOff>
      <xdr:row>0</xdr:row>
      <xdr:rowOff>45720</xdr:rowOff>
    </xdr:from>
    <xdr:to>
      <xdr:col>7</xdr:col>
      <xdr:colOff>327660</xdr:colOff>
      <xdr:row>16</xdr:row>
      <xdr:rowOff>106680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30480</xdr:colOff>
      <xdr:row>17</xdr:row>
      <xdr:rowOff>45720</xdr:rowOff>
    </xdr:from>
    <xdr:to>
      <xdr:col>7</xdr:col>
      <xdr:colOff>335280</xdr:colOff>
      <xdr:row>33</xdr:row>
      <xdr:rowOff>106680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563880</xdr:colOff>
      <xdr:row>0</xdr:row>
      <xdr:rowOff>45720</xdr:rowOff>
    </xdr:from>
    <xdr:to>
      <xdr:col>15</xdr:col>
      <xdr:colOff>259080</xdr:colOff>
      <xdr:row>16</xdr:row>
      <xdr:rowOff>121920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579120</xdr:colOff>
      <xdr:row>17</xdr:row>
      <xdr:rowOff>60960</xdr:rowOff>
    </xdr:from>
    <xdr:to>
      <xdr:col>15</xdr:col>
      <xdr:colOff>274320</xdr:colOff>
      <xdr:row>33</xdr:row>
      <xdr:rowOff>137160</xdr:rowOff>
    </xdr:to>
    <xdr:graphicFrame macro="">
      <xdr:nvGraphicFramePr>
        <xdr:cNvPr id="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Scores"/>
      <sheetName val="Weekly Avg"/>
      <sheetName val="PSA"/>
      <sheetName val="Point Difference"/>
      <sheetName val="Overall Rank"/>
      <sheetName val="Overall Graph"/>
      <sheetName val="Divisional Ranks"/>
      <sheetName val="Divisional Graph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The Tick</v>
          </cell>
          <cell r="B2">
            <v>1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2</v>
          </cell>
          <cell r="N2">
            <v>1</v>
          </cell>
        </row>
        <row r="3">
          <cell r="A3" t="str">
            <v>Fraggle Rock</v>
          </cell>
          <cell r="B3">
            <v>3</v>
          </cell>
          <cell r="C3">
            <v>3</v>
          </cell>
          <cell r="D3">
            <v>3</v>
          </cell>
          <cell r="E3">
            <v>3</v>
          </cell>
          <cell r="F3">
            <v>3</v>
          </cell>
          <cell r="G3">
            <v>3</v>
          </cell>
          <cell r="H3">
            <v>3</v>
          </cell>
          <cell r="I3">
            <v>3</v>
          </cell>
          <cell r="J3">
            <v>3</v>
          </cell>
          <cell r="K3">
            <v>3</v>
          </cell>
          <cell r="L3">
            <v>3</v>
          </cell>
          <cell r="M3">
            <v>3</v>
          </cell>
          <cell r="N3">
            <v>3</v>
          </cell>
        </row>
        <row r="4">
          <cell r="A4" t="str">
            <v>Darkwing Duck</v>
          </cell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1</v>
          </cell>
          <cell r="N4">
            <v>2</v>
          </cell>
        </row>
        <row r="6">
          <cell r="A6" t="str">
            <v>Duckman</v>
          </cell>
          <cell r="B6">
            <v>3</v>
          </cell>
          <cell r="C6">
            <v>3</v>
          </cell>
          <cell r="D6">
            <v>1</v>
          </cell>
          <cell r="E6">
            <v>2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  <row r="7">
          <cell r="A7" t="str">
            <v>Cornholio</v>
          </cell>
          <cell r="B7">
            <v>1</v>
          </cell>
          <cell r="C7">
            <v>2</v>
          </cell>
          <cell r="D7">
            <v>2</v>
          </cell>
          <cell r="E7">
            <v>3</v>
          </cell>
          <cell r="F7">
            <v>3</v>
          </cell>
          <cell r="G7">
            <v>3</v>
          </cell>
          <cell r="H7">
            <v>3</v>
          </cell>
          <cell r="I7">
            <v>3</v>
          </cell>
          <cell r="J7">
            <v>3</v>
          </cell>
          <cell r="K7">
            <v>3</v>
          </cell>
          <cell r="L7">
            <v>2</v>
          </cell>
          <cell r="M7">
            <v>2</v>
          </cell>
          <cell r="N7">
            <v>2</v>
          </cell>
        </row>
        <row r="8">
          <cell r="A8" t="str">
            <v>Quailman</v>
          </cell>
          <cell r="B8">
            <v>2</v>
          </cell>
          <cell r="C8">
            <v>1</v>
          </cell>
          <cell r="D8">
            <v>3</v>
          </cell>
          <cell r="E8">
            <v>1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3</v>
          </cell>
          <cell r="M8">
            <v>3</v>
          </cell>
          <cell r="N8">
            <v>3</v>
          </cell>
        </row>
        <row r="10">
          <cell r="A10" t="str">
            <v>Pinky &amp; The Brain</v>
          </cell>
          <cell r="B10">
            <v>3</v>
          </cell>
          <cell r="C10">
            <v>3</v>
          </cell>
          <cell r="D10">
            <v>3</v>
          </cell>
          <cell r="E10">
            <v>3</v>
          </cell>
          <cell r="F10">
            <v>3</v>
          </cell>
          <cell r="G10">
            <v>3</v>
          </cell>
          <cell r="H10">
            <v>3</v>
          </cell>
          <cell r="I10">
            <v>3</v>
          </cell>
          <cell r="J10">
            <v>3</v>
          </cell>
          <cell r="K10">
            <v>3</v>
          </cell>
          <cell r="L10">
            <v>3</v>
          </cell>
          <cell r="M10">
            <v>3</v>
          </cell>
          <cell r="N10">
            <v>3</v>
          </cell>
        </row>
        <row r="11">
          <cell r="A11" t="str">
            <v>Taz-Mania</v>
          </cell>
          <cell r="B11">
            <v>1</v>
          </cell>
          <cell r="C11">
            <v>1</v>
          </cell>
          <cell r="D11">
            <v>2</v>
          </cell>
          <cell r="E11">
            <v>2</v>
          </cell>
          <cell r="F11">
            <v>2</v>
          </cell>
          <cell r="G11">
            <v>1</v>
          </cell>
          <cell r="H11">
            <v>1</v>
          </cell>
          <cell r="I11">
            <v>2</v>
          </cell>
          <cell r="J11">
            <v>1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</row>
        <row r="12">
          <cell r="A12" t="str">
            <v>Space Ghost</v>
          </cell>
          <cell r="B12">
            <v>2</v>
          </cell>
          <cell r="C12">
            <v>2</v>
          </cell>
          <cell r="D12">
            <v>1</v>
          </cell>
          <cell r="E12">
            <v>1</v>
          </cell>
          <cell r="F12">
            <v>1</v>
          </cell>
          <cell r="G12">
            <v>2</v>
          </cell>
          <cell r="H12">
            <v>2</v>
          </cell>
          <cell r="I12">
            <v>1</v>
          </cell>
          <cell r="J12">
            <v>2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4">
          <cell r="A14" t="str">
            <v>Angry Beavers</v>
          </cell>
          <cell r="B14">
            <v>2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A15" t="str">
            <v>Kraven The Hunter</v>
          </cell>
          <cell r="B15">
            <v>1</v>
          </cell>
          <cell r="C15">
            <v>2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2</v>
          </cell>
          <cell r="N15">
            <v>2</v>
          </cell>
        </row>
        <row r="16">
          <cell r="A16" t="str">
            <v>Vegeta</v>
          </cell>
          <cell r="B16">
            <v>3</v>
          </cell>
          <cell r="C16">
            <v>3</v>
          </cell>
          <cell r="D16">
            <v>3</v>
          </cell>
          <cell r="E16">
            <v>3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3</v>
          </cell>
          <cell r="K16">
            <v>3</v>
          </cell>
          <cell r="L16">
            <v>3</v>
          </cell>
          <cell r="M16">
            <v>3</v>
          </cell>
          <cell r="N16">
            <v>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K10" sqref="K10"/>
    </sheetView>
  </sheetViews>
  <sheetFormatPr defaultColWidth="8.88671875" defaultRowHeight="14.4"/>
  <cols>
    <col min="1" max="1" width="18.6640625" style="8" bestFit="1" customWidth="1"/>
    <col min="2" max="2" width="6.6640625" style="2" bestFit="1" customWidth="1"/>
    <col min="3" max="16384" width="8.88671875" style="2"/>
  </cols>
  <sheetData>
    <row r="1" spans="1:15" s="1" customFormat="1">
      <c r="A1" s="7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</row>
    <row r="2" spans="1:15">
      <c r="A2" s="8" t="s">
        <v>15</v>
      </c>
      <c r="B2" s="10">
        <v>153.19999999999999</v>
      </c>
      <c r="C2" s="9">
        <v>132.71</v>
      </c>
      <c r="D2" s="9">
        <v>143.13999999999999</v>
      </c>
      <c r="E2" s="9">
        <v>90.87</v>
      </c>
      <c r="F2" s="9">
        <v>97.74</v>
      </c>
      <c r="G2" s="9">
        <v>98.7</v>
      </c>
      <c r="H2" s="9">
        <v>111.65</v>
      </c>
      <c r="I2" s="11">
        <v>85.57</v>
      </c>
      <c r="J2" s="10">
        <v>168.24</v>
      </c>
      <c r="K2" s="9">
        <v>139.31</v>
      </c>
      <c r="L2" s="10">
        <v>153.04</v>
      </c>
      <c r="M2" s="9">
        <v>110.11</v>
      </c>
      <c r="N2" s="10">
        <v>135.11000000000001</v>
      </c>
      <c r="O2" s="9">
        <f>SUM(B2:N2)</f>
        <v>1619.3899999999999</v>
      </c>
    </row>
    <row r="3" spans="1:15">
      <c r="A3" s="8" t="s">
        <v>16</v>
      </c>
      <c r="B3" s="9">
        <v>116.11</v>
      </c>
      <c r="C3" s="10">
        <v>146.47</v>
      </c>
      <c r="D3" s="11">
        <v>80.36</v>
      </c>
      <c r="E3" s="9">
        <v>99.99</v>
      </c>
      <c r="F3" s="11">
        <v>72.83</v>
      </c>
      <c r="G3" s="9">
        <v>100.55</v>
      </c>
      <c r="H3" s="9">
        <v>133.06</v>
      </c>
      <c r="I3" s="10">
        <v>155.38</v>
      </c>
      <c r="J3" s="11">
        <v>90.16</v>
      </c>
      <c r="K3" s="9">
        <v>111.1</v>
      </c>
      <c r="L3" s="9">
        <v>117.58</v>
      </c>
      <c r="M3" s="9">
        <v>122.81</v>
      </c>
      <c r="N3" s="11">
        <v>95.67</v>
      </c>
      <c r="O3" s="9">
        <f t="shared" ref="O3:O13" si="0">SUM(B3:N3)</f>
        <v>1442.0699999999997</v>
      </c>
    </row>
    <row r="4" spans="1:15">
      <c r="A4" s="8" t="s">
        <v>17</v>
      </c>
      <c r="B4" s="9">
        <v>112.6</v>
      </c>
      <c r="C4" s="9">
        <v>115.32</v>
      </c>
      <c r="D4" s="9">
        <v>83.96</v>
      </c>
      <c r="E4" s="10">
        <v>124.94</v>
      </c>
      <c r="F4" s="9">
        <v>137.72</v>
      </c>
      <c r="G4" s="9">
        <v>105.79</v>
      </c>
      <c r="H4" s="9">
        <v>86.58</v>
      </c>
      <c r="I4" s="9">
        <v>131.59</v>
      </c>
      <c r="J4" s="9">
        <v>100.26</v>
      </c>
      <c r="K4" s="9">
        <v>147.16</v>
      </c>
      <c r="L4" s="9">
        <v>118.96</v>
      </c>
      <c r="M4" s="9">
        <v>108.97</v>
      </c>
      <c r="N4" s="9">
        <v>119.31</v>
      </c>
      <c r="O4" s="9">
        <f t="shared" si="0"/>
        <v>1493.16</v>
      </c>
    </row>
    <row r="5" spans="1:15">
      <c r="A5" s="8" t="s">
        <v>18</v>
      </c>
      <c r="B5" s="9">
        <v>129.86000000000001</v>
      </c>
      <c r="C5" s="9">
        <v>134.46</v>
      </c>
      <c r="D5" s="9">
        <v>109.66</v>
      </c>
      <c r="E5" s="9">
        <v>110.36</v>
      </c>
      <c r="F5" s="9">
        <v>150.05000000000001</v>
      </c>
      <c r="G5" s="9">
        <v>126.24</v>
      </c>
      <c r="H5" s="9">
        <v>129.57</v>
      </c>
      <c r="I5" s="9">
        <v>98.79</v>
      </c>
      <c r="J5" s="9">
        <v>95.22</v>
      </c>
      <c r="K5" s="9">
        <v>96.7</v>
      </c>
      <c r="L5" s="9">
        <v>136.56</v>
      </c>
      <c r="M5" s="9">
        <v>132.83000000000001</v>
      </c>
      <c r="N5" s="9">
        <v>134.62</v>
      </c>
      <c r="O5" s="9">
        <f t="shared" si="0"/>
        <v>1584.92</v>
      </c>
    </row>
    <row r="6" spans="1:15">
      <c r="A6" s="8" t="s">
        <v>19</v>
      </c>
      <c r="B6" s="9">
        <v>110.04</v>
      </c>
      <c r="C6" s="9">
        <v>104.67</v>
      </c>
      <c r="D6" s="9">
        <v>101.2</v>
      </c>
      <c r="E6" s="9">
        <v>119.03</v>
      </c>
      <c r="F6" s="9">
        <v>116.63</v>
      </c>
      <c r="G6" s="11">
        <v>87.97</v>
      </c>
      <c r="H6" s="9">
        <v>100.24</v>
      </c>
      <c r="I6" s="9">
        <v>100.4</v>
      </c>
      <c r="J6" s="9">
        <v>147.28</v>
      </c>
      <c r="K6" s="9">
        <v>133.38</v>
      </c>
      <c r="L6" s="11">
        <v>97.66</v>
      </c>
      <c r="M6" s="9">
        <v>117.57</v>
      </c>
      <c r="N6" s="9">
        <v>113.32</v>
      </c>
      <c r="O6" s="9">
        <f t="shared" si="0"/>
        <v>1449.39</v>
      </c>
    </row>
    <row r="7" spans="1:15">
      <c r="A7" s="8" t="s">
        <v>20</v>
      </c>
      <c r="B7" s="9">
        <v>124.99</v>
      </c>
      <c r="C7" s="9">
        <v>125.23</v>
      </c>
      <c r="D7" s="9">
        <v>116.93</v>
      </c>
      <c r="E7" s="11">
        <v>87.82</v>
      </c>
      <c r="F7" s="9">
        <v>83.89</v>
      </c>
      <c r="G7" s="9">
        <v>101.33</v>
      </c>
      <c r="H7" s="9">
        <v>89.52</v>
      </c>
      <c r="I7" s="9">
        <v>110.59</v>
      </c>
      <c r="J7" s="9">
        <v>96.59</v>
      </c>
      <c r="K7" s="9">
        <v>79.55</v>
      </c>
      <c r="L7" s="9">
        <v>146.54</v>
      </c>
      <c r="M7" s="9">
        <v>135.72</v>
      </c>
      <c r="N7" s="9">
        <v>106.07</v>
      </c>
      <c r="O7" s="9">
        <f t="shared" si="0"/>
        <v>1404.77</v>
      </c>
    </row>
    <row r="8" spans="1:15">
      <c r="A8" s="8" t="s">
        <v>21</v>
      </c>
      <c r="B8" s="9">
        <v>98.01</v>
      </c>
      <c r="C8" s="9">
        <v>142.38</v>
      </c>
      <c r="D8" s="9">
        <v>141</v>
      </c>
      <c r="E8" s="9">
        <v>116.19</v>
      </c>
      <c r="F8" s="9">
        <v>128.59</v>
      </c>
      <c r="G8" s="10">
        <v>177.08</v>
      </c>
      <c r="H8" s="9">
        <v>108.58</v>
      </c>
      <c r="I8" s="9">
        <v>150.65</v>
      </c>
      <c r="J8" s="9">
        <v>95.31</v>
      </c>
      <c r="K8" s="10">
        <v>158.4</v>
      </c>
      <c r="L8" s="9">
        <v>142.43</v>
      </c>
      <c r="M8" s="10">
        <v>173.28</v>
      </c>
      <c r="N8" s="9">
        <v>107.89</v>
      </c>
      <c r="O8" s="9">
        <f t="shared" si="0"/>
        <v>1739.7900000000002</v>
      </c>
    </row>
    <row r="9" spans="1:15">
      <c r="A9" s="8" t="s">
        <v>22</v>
      </c>
      <c r="B9" s="9">
        <v>117.81</v>
      </c>
      <c r="C9" s="9">
        <v>107.56</v>
      </c>
      <c r="D9" s="10">
        <v>172.2</v>
      </c>
      <c r="E9" s="9">
        <v>113.71</v>
      </c>
      <c r="F9" s="9">
        <v>94.97</v>
      </c>
      <c r="G9" s="9">
        <v>104.53</v>
      </c>
      <c r="H9" s="10">
        <v>192.46</v>
      </c>
      <c r="I9" s="9">
        <v>113.65</v>
      </c>
      <c r="J9" s="9">
        <v>147.85</v>
      </c>
      <c r="K9" s="9">
        <v>88.93</v>
      </c>
      <c r="L9" s="9">
        <v>123.87</v>
      </c>
      <c r="M9" s="9">
        <v>141.41</v>
      </c>
      <c r="N9" s="9">
        <v>110.01</v>
      </c>
      <c r="O9" s="9">
        <f t="shared" si="0"/>
        <v>1628.96</v>
      </c>
    </row>
    <row r="10" spans="1:15">
      <c r="A10" s="8" t="s">
        <v>23</v>
      </c>
      <c r="B10" s="9">
        <v>99.39</v>
      </c>
      <c r="C10" s="9">
        <v>116.31</v>
      </c>
      <c r="D10" s="9">
        <v>101.47</v>
      </c>
      <c r="E10" s="9">
        <v>120.02</v>
      </c>
      <c r="F10" s="10">
        <v>159.94</v>
      </c>
      <c r="G10" s="9">
        <v>163.97</v>
      </c>
      <c r="H10" s="9">
        <v>128.81</v>
      </c>
      <c r="I10" s="9">
        <v>155.37</v>
      </c>
      <c r="J10" s="9">
        <v>109.06</v>
      </c>
      <c r="K10" s="9">
        <v>99.34</v>
      </c>
      <c r="L10" s="9">
        <v>115.85</v>
      </c>
      <c r="M10" s="9">
        <v>121.06</v>
      </c>
      <c r="N10" s="9">
        <v>110.91</v>
      </c>
      <c r="O10" s="9">
        <f t="shared" si="0"/>
        <v>1601.4999999999995</v>
      </c>
    </row>
    <row r="11" spans="1:15">
      <c r="A11" s="8" t="s">
        <v>24</v>
      </c>
      <c r="B11" s="11">
        <v>50.03</v>
      </c>
      <c r="C11" s="9">
        <v>110.01</v>
      </c>
      <c r="D11" s="9">
        <v>161.12</v>
      </c>
      <c r="E11" s="9">
        <v>97.96</v>
      </c>
      <c r="F11" s="9">
        <v>102.1</v>
      </c>
      <c r="G11" s="9">
        <v>120.76</v>
      </c>
      <c r="H11" s="9">
        <v>102.16</v>
      </c>
      <c r="I11" s="9">
        <v>136.79</v>
      </c>
      <c r="J11" s="9">
        <v>97.11</v>
      </c>
      <c r="K11" s="9">
        <v>117.18</v>
      </c>
      <c r="L11" s="9">
        <v>94.38</v>
      </c>
      <c r="M11" s="9">
        <v>121.01</v>
      </c>
      <c r="N11" s="9">
        <v>100.55</v>
      </c>
      <c r="O11" s="9">
        <f t="shared" si="0"/>
        <v>1411.1599999999999</v>
      </c>
    </row>
    <row r="12" spans="1:15">
      <c r="A12" s="8" t="s">
        <v>25</v>
      </c>
      <c r="B12" s="9">
        <v>111.65</v>
      </c>
      <c r="C12" s="9">
        <v>135.94</v>
      </c>
      <c r="D12" s="9">
        <v>109.32</v>
      </c>
      <c r="E12" s="9">
        <v>119.18</v>
      </c>
      <c r="F12" s="9">
        <v>137.61000000000001</v>
      </c>
      <c r="G12" s="9">
        <v>114.6</v>
      </c>
      <c r="H12" s="9">
        <v>135.53</v>
      </c>
      <c r="I12" s="9">
        <v>110.59</v>
      </c>
      <c r="J12" s="9">
        <v>126.66</v>
      </c>
      <c r="K12" s="9">
        <v>101.83</v>
      </c>
      <c r="L12" s="9">
        <v>138.72999999999999</v>
      </c>
      <c r="M12" s="11">
        <v>91.98</v>
      </c>
      <c r="N12" s="9">
        <v>119.19</v>
      </c>
      <c r="O12" s="9">
        <f t="shared" si="0"/>
        <v>1552.8100000000002</v>
      </c>
    </row>
    <row r="13" spans="1:15">
      <c r="A13" s="8" t="s">
        <v>26</v>
      </c>
      <c r="B13" s="9">
        <v>132.18</v>
      </c>
      <c r="C13" s="11">
        <v>56.81</v>
      </c>
      <c r="D13" s="9">
        <v>126.24</v>
      </c>
      <c r="E13" s="9">
        <v>124.33</v>
      </c>
      <c r="F13" s="9">
        <v>138.13999999999999</v>
      </c>
      <c r="G13" s="9">
        <v>109.7</v>
      </c>
      <c r="H13" s="11">
        <v>86.16</v>
      </c>
      <c r="I13" s="9">
        <v>101.95</v>
      </c>
      <c r="J13" s="9">
        <v>107.32</v>
      </c>
      <c r="K13" s="11">
        <v>76.040000000000006</v>
      </c>
      <c r="L13" s="9">
        <v>132.03</v>
      </c>
      <c r="M13" s="9">
        <v>127.8</v>
      </c>
      <c r="N13" s="9">
        <v>98.35</v>
      </c>
      <c r="O13" s="9">
        <f t="shared" si="0"/>
        <v>1417.05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A2" sqref="A2"/>
    </sheetView>
  </sheetViews>
  <sheetFormatPr defaultRowHeight="14.4"/>
  <cols>
    <col min="1" max="1" width="18.6640625" bestFit="1" customWidth="1"/>
  </cols>
  <sheetData>
    <row r="1" spans="1:1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</row>
    <row r="2" spans="1:14">
      <c r="A2" s="8" t="str">
        <f>'Weekly Scores'!A2</f>
        <v>Alien Race</v>
      </c>
      <c r="B2" s="3">
        <f>AVERAGE('Weekly Scores'!B2)</f>
        <v>153.19999999999999</v>
      </c>
      <c r="C2" s="3">
        <f>AVERAGE('Weekly Scores'!B2:C2)</f>
        <v>142.95499999999998</v>
      </c>
      <c r="D2" s="3">
        <f>AVERAGE('Weekly Scores'!B2:D2)</f>
        <v>143.01666666666665</v>
      </c>
      <c r="E2" s="4">
        <f>AVERAGE('Weekly Scores'!B2:E2)</f>
        <v>129.97999999999999</v>
      </c>
      <c r="F2" s="3">
        <f>AVERAGE('Weekly Scores'!B2:F2)</f>
        <v>123.532</v>
      </c>
      <c r="G2" s="3">
        <f>AVERAGE('Weekly Scores'!B2:G2)</f>
        <v>119.39333333333333</v>
      </c>
      <c r="H2" s="3">
        <f>AVERAGE('Weekly Scores'!B2:H2)</f>
        <v>118.28714285714285</v>
      </c>
      <c r="I2" s="4">
        <f>AVERAGE('Weekly Scores'!B2:I2)</f>
        <v>114.19749999999999</v>
      </c>
      <c r="J2" s="3">
        <f>AVERAGE('Weekly Scores'!B2:J2)</f>
        <v>120.20222222222222</v>
      </c>
      <c r="K2" s="3">
        <f>AVERAGE('Weekly Scores'!B2:K2)</f>
        <v>122.11299999999999</v>
      </c>
      <c r="L2" s="3">
        <f>AVERAGE('Weekly Scores'!B2:L2)</f>
        <v>124.92454545454544</v>
      </c>
      <c r="M2" s="4">
        <f>AVERAGE('Weekly Scores'!B2:M2)</f>
        <v>123.68999999999998</v>
      </c>
      <c r="N2" s="5">
        <f>AVERAGE('Weekly Scores'!B2:N2)</f>
        <v>124.56846153846153</v>
      </c>
    </row>
    <row r="3" spans="1:14">
      <c r="A3" s="8" t="str">
        <f>'Weekly Scores'!A3</f>
        <v>Xenomorphs</v>
      </c>
      <c r="B3" s="3">
        <f>AVERAGE('Weekly Scores'!B3)</f>
        <v>116.11</v>
      </c>
      <c r="C3" s="3">
        <f>AVERAGE('Weekly Scores'!B3:C3)</f>
        <v>131.29</v>
      </c>
      <c r="D3" s="3">
        <f>AVERAGE('Weekly Scores'!B3:D3)</f>
        <v>114.31333333333333</v>
      </c>
      <c r="E3" s="4">
        <f>AVERAGE('Weekly Scores'!B3:E3)</f>
        <v>110.7325</v>
      </c>
      <c r="F3" s="3">
        <f>AVERAGE('Weekly Scores'!B3:F3)</f>
        <v>103.152</v>
      </c>
      <c r="G3" s="3">
        <f>AVERAGE('Weekly Scores'!B3:G3)</f>
        <v>102.71833333333332</v>
      </c>
      <c r="H3" s="3">
        <f>AVERAGE('Weekly Scores'!B3:H3)</f>
        <v>107.05285714285712</v>
      </c>
      <c r="I3" s="4">
        <f>AVERAGE('Weekly Scores'!B3:I3)</f>
        <v>113.09374999999999</v>
      </c>
      <c r="J3" s="3">
        <f>AVERAGE('Weekly Scores'!B3:J3)</f>
        <v>110.54555555555554</v>
      </c>
      <c r="K3" s="3">
        <f>AVERAGE('Weekly Scores'!B3:K3)</f>
        <v>110.60099999999997</v>
      </c>
      <c r="L3" s="3">
        <f>AVERAGE('Weekly Scores'!B3:L3)</f>
        <v>111.23545454545452</v>
      </c>
      <c r="M3" s="4">
        <f>AVERAGE('Weekly Scores'!B3:M3)</f>
        <v>112.19999999999997</v>
      </c>
      <c r="N3" s="5">
        <f>AVERAGE('Weekly Scores'!B3:N3)</f>
        <v>110.92846153846152</v>
      </c>
    </row>
    <row r="4" spans="1:14">
      <c r="A4" s="8" t="str">
        <f>'Weekly Scores'!A4</f>
        <v>Teal'c… Indeed</v>
      </c>
      <c r="B4" s="3">
        <f>AVERAGE('Weekly Scores'!B4)</f>
        <v>112.6</v>
      </c>
      <c r="C4" s="3">
        <f>AVERAGE('Weekly Scores'!B4:C4)</f>
        <v>113.96</v>
      </c>
      <c r="D4" s="3">
        <f>AVERAGE('Weekly Scores'!B4:D4)</f>
        <v>103.96</v>
      </c>
      <c r="E4" s="4">
        <f>AVERAGE('Weekly Scores'!B4:E4)</f>
        <v>109.205</v>
      </c>
      <c r="F4" s="3">
        <f>AVERAGE('Weekly Scores'!B4:F4)</f>
        <v>114.90799999999999</v>
      </c>
      <c r="G4" s="3">
        <f>AVERAGE('Weekly Scores'!B4:G4)</f>
        <v>113.38833333333332</v>
      </c>
      <c r="H4" s="3">
        <f>AVERAGE('Weekly Scores'!B4:H4)</f>
        <v>109.55857142857143</v>
      </c>
      <c r="I4" s="4">
        <f>AVERAGE('Weekly Scores'!B4:I4)</f>
        <v>112.3125</v>
      </c>
      <c r="J4" s="3">
        <f>AVERAGE('Weekly Scores'!B4:J4)</f>
        <v>110.97333333333333</v>
      </c>
      <c r="K4" s="3">
        <f>AVERAGE('Weekly Scores'!B4:K4)</f>
        <v>114.59200000000001</v>
      </c>
      <c r="L4" s="3">
        <f>AVERAGE('Weekly Scores'!B4:L4)</f>
        <v>114.98909090909092</v>
      </c>
      <c r="M4" s="4">
        <f>AVERAGE('Weekly Scores'!B4:M4)</f>
        <v>114.48750000000001</v>
      </c>
      <c r="N4" s="5">
        <f>AVERAGE('Weekly Scores'!B4:N4)</f>
        <v>114.85846153846154</v>
      </c>
    </row>
    <row r="5" spans="1:14">
      <c r="A5" s="8" t="str">
        <f>'Weekly Scores'!A5</f>
        <v>Mork the Ork</v>
      </c>
      <c r="B5" s="3">
        <f>AVERAGE('Weekly Scores'!B5)</f>
        <v>129.86000000000001</v>
      </c>
      <c r="C5" s="3">
        <f>AVERAGE('Weekly Scores'!B5:C5)</f>
        <v>132.16000000000003</v>
      </c>
      <c r="D5" s="3">
        <f>AVERAGE('Weekly Scores'!B5:D5)</f>
        <v>124.66000000000001</v>
      </c>
      <c r="E5" s="4">
        <f>AVERAGE('Weekly Scores'!B5:E5)</f>
        <v>121.08500000000001</v>
      </c>
      <c r="F5" s="3">
        <f>AVERAGE('Weekly Scores'!B5:F5)</f>
        <v>126.87800000000001</v>
      </c>
      <c r="G5" s="3">
        <f>AVERAGE('Weekly Scores'!B5:G5)</f>
        <v>126.77166666666669</v>
      </c>
      <c r="H5" s="3">
        <f>AVERAGE('Weekly Scores'!B5:H5)</f>
        <v>127.17142857142858</v>
      </c>
      <c r="I5" s="4">
        <f>AVERAGE('Weekly Scores'!B5:I5)</f>
        <v>123.62375</v>
      </c>
      <c r="J5" s="3">
        <f>AVERAGE('Weekly Scores'!B5:J5)</f>
        <v>120.46777777777778</v>
      </c>
      <c r="K5" s="3">
        <f>AVERAGE('Weekly Scores'!B5:K5)</f>
        <v>118.09100000000001</v>
      </c>
      <c r="L5" s="3">
        <f>AVERAGE('Weekly Scores'!B5:L5)</f>
        <v>119.77</v>
      </c>
      <c r="M5" s="4">
        <f>AVERAGE('Weekly Scores'!B5:M5)</f>
        <v>120.85833333333333</v>
      </c>
      <c r="N5" s="5">
        <f>AVERAGE('Weekly Scores'!B5:N5)</f>
        <v>121.91692307692308</v>
      </c>
    </row>
    <row r="6" spans="1:14">
      <c r="A6" s="8" t="str">
        <f>'Weekly Scores'!A6</f>
        <v>The Kanassans</v>
      </c>
      <c r="B6" s="3">
        <f>AVERAGE('Weekly Scores'!B6)</f>
        <v>110.04</v>
      </c>
      <c r="C6" s="3">
        <f>AVERAGE('Weekly Scores'!B6:C6)</f>
        <v>107.355</v>
      </c>
      <c r="D6" s="3">
        <f>AVERAGE('Weekly Scores'!B6:D6)</f>
        <v>105.30333333333334</v>
      </c>
      <c r="E6" s="4">
        <f>AVERAGE('Weekly Scores'!B6:E6)</f>
        <v>108.73500000000001</v>
      </c>
      <c r="F6" s="3">
        <f>AVERAGE('Weekly Scores'!B6:F6)</f>
        <v>110.31400000000001</v>
      </c>
      <c r="G6" s="3">
        <f>AVERAGE('Weekly Scores'!B6:G6)</f>
        <v>106.59000000000002</v>
      </c>
      <c r="H6" s="3">
        <f>AVERAGE('Weekly Scores'!B6:H6)</f>
        <v>105.68285714285716</v>
      </c>
      <c r="I6" s="4">
        <f>AVERAGE('Weekly Scores'!B6:I6)</f>
        <v>105.02250000000001</v>
      </c>
      <c r="J6" s="3">
        <f>AVERAGE('Weekly Scores'!B6:J6)</f>
        <v>109.71777777777778</v>
      </c>
      <c r="K6" s="3">
        <f>AVERAGE('Weekly Scores'!B6:K6)</f>
        <v>112.08400000000002</v>
      </c>
      <c r="L6" s="3">
        <f>AVERAGE('Weekly Scores'!B6:L6)</f>
        <v>110.77272727272729</v>
      </c>
      <c r="M6" s="4">
        <f>AVERAGE('Weekly Scores'!B6:M6)</f>
        <v>111.33916666666669</v>
      </c>
      <c r="N6" s="5">
        <f>AVERAGE('Weekly Scores'!B6:N6)</f>
        <v>111.49153846153847</v>
      </c>
    </row>
    <row r="7" spans="1:14">
      <c r="A7" s="8" t="str">
        <f>'Weekly Scores'!A7</f>
        <v>Brodo Asogian (ET!)</v>
      </c>
      <c r="B7" s="3">
        <f>AVERAGE('Weekly Scores'!B7)</f>
        <v>124.99</v>
      </c>
      <c r="C7" s="3">
        <f>AVERAGE('Weekly Scores'!B7:C7)</f>
        <v>125.11</v>
      </c>
      <c r="D7" s="3">
        <f>AVERAGE('Weekly Scores'!B7:D7)</f>
        <v>122.38333333333333</v>
      </c>
      <c r="E7" s="4">
        <f>AVERAGE('Weekly Scores'!B7:E7)</f>
        <v>113.74249999999999</v>
      </c>
      <c r="F7" s="3">
        <f>AVERAGE('Weekly Scores'!B7:F7)</f>
        <v>107.77200000000001</v>
      </c>
      <c r="G7" s="3">
        <f>AVERAGE('Weekly Scores'!B7:G7)</f>
        <v>106.69833333333334</v>
      </c>
      <c r="H7" s="3">
        <f>AVERAGE('Weekly Scores'!B7:H7)</f>
        <v>104.24428571428572</v>
      </c>
      <c r="I7" s="4">
        <f>AVERAGE('Weekly Scores'!B7:I7)</f>
        <v>105.03750000000001</v>
      </c>
      <c r="J7" s="3">
        <f>AVERAGE('Weekly Scores'!B7:J7)</f>
        <v>104.09888888888889</v>
      </c>
      <c r="K7" s="3">
        <f>AVERAGE('Weekly Scores'!B7:K7)</f>
        <v>101.64400000000001</v>
      </c>
      <c r="L7" s="3">
        <f>AVERAGE('Weekly Scores'!B7:L7)</f>
        <v>105.72545454545455</v>
      </c>
      <c r="M7" s="4">
        <f>AVERAGE('Weekly Scores'!B7:M7)</f>
        <v>108.22500000000001</v>
      </c>
      <c r="N7" s="5">
        <f>AVERAGE('Weekly Scores'!B7:N7)</f>
        <v>108.05923076923077</v>
      </c>
    </row>
    <row r="8" spans="1:14">
      <c r="A8" s="8" t="str">
        <f>'Weekly Scores'!A8</f>
        <v>Elites WortWortWort</v>
      </c>
      <c r="B8" s="3">
        <f>AVERAGE('Weekly Scores'!B8)</f>
        <v>98.01</v>
      </c>
      <c r="C8" s="3">
        <f>AVERAGE('Weekly Scores'!B8:C8)</f>
        <v>120.19499999999999</v>
      </c>
      <c r="D8" s="3">
        <f>AVERAGE('Weekly Scores'!B8:D8)</f>
        <v>127.13</v>
      </c>
      <c r="E8" s="4">
        <f>AVERAGE('Weekly Scores'!B8:E8)</f>
        <v>124.395</v>
      </c>
      <c r="F8" s="3">
        <f>AVERAGE('Weekly Scores'!B8:F8)</f>
        <v>125.23399999999999</v>
      </c>
      <c r="G8" s="3">
        <f>AVERAGE('Weekly Scores'!B8:G8)</f>
        <v>133.875</v>
      </c>
      <c r="H8" s="3">
        <f>AVERAGE('Weekly Scores'!B8:H8)</f>
        <v>130.26142857142858</v>
      </c>
      <c r="I8" s="4">
        <f>AVERAGE('Weekly Scores'!B8:I8)</f>
        <v>132.81</v>
      </c>
      <c r="J8" s="3">
        <f>AVERAGE('Weekly Scores'!B8:J8)</f>
        <v>128.64333333333332</v>
      </c>
      <c r="K8" s="3">
        <f>AVERAGE('Weekly Scores'!B8:K8)</f>
        <v>131.619</v>
      </c>
      <c r="L8" s="3">
        <f>AVERAGE('Weekly Scores'!B8:L8)</f>
        <v>132.6018181818182</v>
      </c>
      <c r="M8" s="4">
        <f>AVERAGE('Weekly Scores'!B8:M8)</f>
        <v>135.99166666666667</v>
      </c>
      <c r="N8" s="5">
        <f>AVERAGE('Weekly Scores'!B8:N8)</f>
        <v>133.83000000000001</v>
      </c>
    </row>
    <row r="9" spans="1:14">
      <c r="A9" s="8" t="str">
        <f>'Weekly Scores'!A9</f>
        <v>Chimera</v>
      </c>
      <c r="B9" s="3">
        <f>AVERAGE('Weekly Scores'!B9)</f>
        <v>117.81</v>
      </c>
      <c r="C9" s="3">
        <f>AVERAGE('Weekly Scores'!B9:C9)</f>
        <v>112.685</v>
      </c>
      <c r="D9" s="3">
        <f>AVERAGE('Weekly Scores'!B9:D9)</f>
        <v>132.52333333333334</v>
      </c>
      <c r="E9" s="4">
        <f>AVERAGE('Weekly Scores'!B9:E9)</f>
        <v>127.82</v>
      </c>
      <c r="F9" s="3">
        <f>AVERAGE('Weekly Scores'!B9:F9)</f>
        <v>121.25</v>
      </c>
      <c r="G9" s="3">
        <f>AVERAGE('Weekly Scores'!B9:G9)</f>
        <v>118.46333333333332</v>
      </c>
      <c r="H9" s="3">
        <f>AVERAGE('Weekly Scores'!B9:H9)</f>
        <v>129.03428571428572</v>
      </c>
      <c r="I9" s="4">
        <f>AVERAGE('Weekly Scores'!B9:I9)</f>
        <v>127.11125</v>
      </c>
      <c r="J9" s="3">
        <f>AVERAGE('Weekly Scores'!B9:J9)</f>
        <v>129.41555555555556</v>
      </c>
      <c r="K9" s="3">
        <f>AVERAGE('Weekly Scores'!B9:K9)</f>
        <v>125.367</v>
      </c>
      <c r="L9" s="3">
        <f>AVERAGE('Weekly Scores'!B9:L9)</f>
        <v>125.23090909090909</v>
      </c>
      <c r="M9" s="4">
        <f>AVERAGE('Weekly Scores'!B9:M9)</f>
        <v>126.57916666666667</v>
      </c>
      <c r="N9" s="5">
        <f>AVERAGE('Weekly Scores'!B9:N9)</f>
        <v>125.30461538461539</v>
      </c>
    </row>
    <row r="10" spans="1:14">
      <c r="A10" s="8" t="str">
        <f>'Weekly Scores'!A10</f>
        <v>Shi'ar Empire</v>
      </c>
      <c r="B10" s="3">
        <f>AVERAGE('Weekly Scores'!B10)</f>
        <v>99.39</v>
      </c>
      <c r="C10" s="3">
        <f>AVERAGE('Weekly Scores'!B10:C10)</f>
        <v>107.85</v>
      </c>
      <c r="D10" s="3">
        <f>AVERAGE('Weekly Scores'!B10:D10)</f>
        <v>105.72333333333331</v>
      </c>
      <c r="E10" s="4">
        <f>AVERAGE('Weekly Scores'!B10:E10)</f>
        <v>109.29749999999999</v>
      </c>
      <c r="F10" s="3">
        <f>AVERAGE('Weekly Scores'!B10:F10)</f>
        <v>119.42599999999997</v>
      </c>
      <c r="G10" s="3">
        <f>AVERAGE('Weekly Scores'!B10:G10)</f>
        <v>126.84999999999998</v>
      </c>
      <c r="H10" s="3">
        <f>AVERAGE('Weekly Scores'!B10:H10)</f>
        <v>127.12999999999998</v>
      </c>
      <c r="I10" s="4">
        <f>AVERAGE('Weekly Scores'!B10:I10)</f>
        <v>130.65999999999997</v>
      </c>
      <c r="J10" s="3">
        <f>AVERAGE('Weekly Scores'!B10:J10)</f>
        <v>128.25999999999996</v>
      </c>
      <c r="K10" s="3">
        <f>AVERAGE('Weekly Scores'!B10:K10)</f>
        <v>125.36799999999997</v>
      </c>
      <c r="L10" s="3">
        <f>AVERAGE('Weekly Scores'!B10:L10)</f>
        <v>124.50272727272723</v>
      </c>
      <c r="M10" s="4">
        <f>AVERAGE('Weekly Scores'!B10:M10)</f>
        <v>124.21583333333329</v>
      </c>
      <c r="N10" s="5">
        <f>AVERAGE('Weekly Scores'!B10:N10)</f>
        <v>123.19230769230765</v>
      </c>
    </row>
    <row r="11" spans="1:14">
      <c r="A11" s="8" t="str">
        <f>'Weekly Scores'!A11</f>
        <v>Alien Ship</v>
      </c>
      <c r="B11" s="3">
        <f>AVERAGE('Weekly Scores'!B11)</f>
        <v>50.03</v>
      </c>
      <c r="C11" s="3">
        <f>AVERAGE('Weekly Scores'!B11:C11)</f>
        <v>80.02000000000001</v>
      </c>
      <c r="D11" s="3">
        <f>AVERAGE('Weekly Scores'!B11:D11)</f>
        <v>107.05333333333334</v>
      </c>
      <c r="E11" s="4">
        <f>AVERAGE('Weekly Scores'!B11:E11)</f>
        <v>104.78</v>
      </c>
      <c r="F11" s="3">
        <f>AVERAGE('Weekly Scores'!B11:F11)</f>
        <v>104.244</v>
      </c>
      <c r="G11" s="3">
        <f>AVERAGE('Weekly Scores'!B11:G11)</f>
        <v>106.99666666666667</v>
      </c>
      <c r="H11" s="3">
        <f>AVERAGE('Weekly Scores'!B11:H11)</f>
        <v>106.30571428571429</v>
      </c>
      <c r="I11" s="4">
        <f>AVERAGE('Weekly Scores'!B11:I11)</f>
        <v>110.11624999999999</v>
      </c>
      <c r="J11" s="3">
        <f>AVERAGE('Weekly Scores'!B11:J11)</f>
        <v>108.6711111111111</v>
      </c>
      <c r="K11" s="3">
        <f>AVERAGE('Weekly Scores'!B11:K11)</f>
        <v>109.52200000000001</v>
      </c>
      <c r="L11" s="3">
        <f>AVERAGE('Weekly Scores'!B11:L11)</f>
        <v>108.14545454545454</v>
      </c>
      <c r="M11" s="4">
        <f>AVERAGE('Weekly Scores'!B11:M11)</f>
        <v>109.21749999999999</v>
      </c>
      <c r="N11" s="5">
        <f>AVERAGE('Weekly Scores'!B11:N11)</f>
        <v>108.55076923076922</v>
      </c>
    </row>
    <row r="12" spans="1:14">
      <c r="A12" s="8" t="str">
        <f>'Weekly Scores'!A12</f>
        <v>Black Lectroids</v>
      </c>
      <c r="B12" s="3">
        <f>AVERAGE('Weekly Scores'!B12)</f>
        <v>111.65</v>
      </c>
      <c r="C12" s="3">
        <f>AVERAGE('Weekly Scores'!B12:C12)</f>
        <v>123.795</v>
      </c>
      <c r="D12" s="3">
        <f>AVERAGE('Weekly Scores'!B12:D12)</f>
        <v>118.96999999999998</v>
      </c>
      <c r="E12" s="4">
        <f>AVERAGE('Weekly Scores'!B12:E12)</f>
        <v>119.02249999999999</v>
      </c>
      <c r="F12" s="3">
        <f>AVERAGE('Weekly Scores'!B12:F12)</f>
        <v>122.74000000000001</v>
      </c>
      <c r="G12" s="3">
        <f>AVERAGE('Weekly Scores'!B12:G12)</f>
        <v>121.38333333333334</v>
      </c>
      <c r="H12" s="3">
        <f>AVERAGE('Weekly Scores'!B12:H12)</f>
        <v>123.40428571428572</v>
      </c>
      <c r="I12" s="4">
        <f>AVERAGE('Weekly Scores'!B12:I12)</f>
        <v>121.80250000000001</v>
      </c>
      <c r="J12" s="3">
        <f>AVERAGE('Weekly Scores'!B12:J12)</f>
        <v>122.34222222222223</v>
      </c>
      <c r="K12" s="3">
        <f>AVERAGE('Weekly Scores'!B12:K12)</f>
        <v>120.29100000000001</v>
      </c>
      <c r="L12" s="3">
        <f>AVERAGE('Weekly Scores'!B12:L12)</f>
        <v>121.96727272727274</v>
      </c>
      <c r="M12" s="4">
        <f>AVERAGE('Weekly Scores'!B12:M12)</f>
        <v>119.46833333333335</v>
      </c>
      <c r="N12" s="5">
        <f>AVERAGE('Weekly Scores'!B12:N12)</f>
        <v>119.44692307692308</v>
      </c>
    </row>
    <row r="13" spans="1:14">
      <c r="A13" s="8" t="str">
        <f>'Weekly Scores'!A13</f>
        <v>DELONGES SEKRET</v>
      </c>
      <c r="B13" s="3">
        <f>AVERAGE('Weekly Scores'!B13)</f>
        <v>132.18</v>
      </c>
      <c r="C13" s="3">
        <f>AVERAGE('Weekly Scores'!B13:C13)</f>
        <v>94.495000000000005</v>
      </c>
      <c r="D13" s="3">
        <f>AVERAGE('Weekly Scores'!B13:D13)</f>
        <v>105.07666666666667</v>
      </c>
      <c r="E13" s="4">
        <f>AVERAGE('Weekly Scores'!B13:E13)</f>
        <v>109.89</v>
      </c>
      <c r="F13" s="3">
        <f>AVERAGE('Weekly Scores'!B13:F13)</f>
        <v>115.54</v>
      </c>
      <c r="G13" s="3">
        <f>AVERAGE('Weekly Scores'!B13:G13)</f>
        <v>114.56666666666668</v>
      </c>
      <c r="H13" s="3">
        <f>AVERAGE('Weekly Scores'!B13:H13)</f>
        <v>110.50857142857144</v>
      </c>
      <c r="I13" s="4">
        <f>AVERAGE('Weekly Scores'!B13:I13)</f>
        <v>109.43875000000001</v>
      </c>
      <c r="J13" s="3">
        <f>AVERAGE('Weekly Scores'!B13:J13)</f>
        <v>109.20333333333335</v>
      </c>
      <c r="K13" s="3">
        <f>AVERAGE('Weekly Scores'!B13:K13)</f>
        <v>105.88700000000001</v>
      </c>
      <c r="L13" s="3">
        <f>AVERAGE('Weekly Scores'!B13:L13)</f>
        <v>108.26363636363637</v>
      </c>
      <c r="M13" s="4">
        <f>AVERAGE('Weekly Scores'!B13:M13)</f>
        <v>109.89166666666667</v>
      </c>
      <c r="N13" s="5">
        <f>AVERAGE('Weekly Scores'!B13:N13)</f>
        <v>109.00384615384615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O12" sqref="O12"/>
    </sheetView>
  </sheetViews>
  <sheetFormatPr defaultRowHeight="14.4"/>
  <cols>
    <col min="1" max="1" width="18.6640625" bestFit="1" customWidth="1"/>
  </cols>
  <sheetData>
    <row r="1" spans="1:17" s="1" customForma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  <c r="P1" s="1" t="s">
        <v>1</v>
      </c>
    </row>
    <row r="2" spans="1:17">
      <c r="A2" s="8" t="str">
        <f>'Weekly Scores'!A2</f>
        <v>Alien Race</v>
      </c>
      <c r="B2" s="9">
        <v>116.11</v>
      </c>
      <c r="C2" s="9">
        <v>115.32</v>
      </c>
      <c r="D2" s="9">
        <v>101.47</v>
      </c>
      <c r="E2" s="9">
        <v>97.96</v>
      </c>
      <c r="F2" s="9">
        <v>150.05000000000001</v>
      </c>
      <c r="G2" s="9">
        <v>87.97</v>
      </c>
      <c r="H2" s="9">
        <v>135.53</v>
      </c>
      <c r="I2" s="9">
        <v>150.65</v>
      </c>
      <c r="J2" s="9">
        <v>107.32</v>
      </c>
      <c r="K2" s="9">
        <v>88.93</v>
      </c>
      <c r="L2" s="9">
        <v>146.54</v>
      </c>
      <c r="M2" s="9">
        <v>122.81</v>
      </c>
      <c r="N2" s="9">
        <v>119.31</v>
      </c>
      <c r="O2" s="9">
        <f>SUM(B2:N2)</f>
        <v>1539.9699999999998</v>
      </c>
      <c r="P2" s="9">
        <f>AVERAGE(B2:N2)</f>
        <v>118.45923076923076</v>
      </c>
      <c r="Q2" s="12"/>
    </row>
    <row r="3" spans="1:17">
      <c r="A3" s="8" t="str">
        <f>'Weekly Scores'!A3</f>
        <v>Xenomorphs</v>
      </c>
      <c r="B3" s="9">
        <v>153.19999999999999</v>
      </c>
      <c r="C3" s="9">
        <v>104.67</v>
      </c>
      <c r="D3" s="9">
        <v>116.93</v>
      </c>
      <c r="E3" s="9">
        <v>116.19</v>
      </c>
      <c r="F3" s="9">
        <v>138.13999999999999</v>
      </c>
      <c r="G3" s="9">
        <v>126.24</v>
      </c>
      <c r="H3" s="9">
        <v>86.58</v>
      </c>
      <c r="I3" s="9">
        <v>139.28</v>
      </c>
      <c r="J3" s="9">
        <v>147.85</v>
      </c>
      <c r="K3" s="9">
        <v>99.34</v>
      </c>
      <c r="L3" s="9">
        <v>94.38</v>
      </c>
      <c r="M3" s="9">
        <v>110.11</v>
      </c>
      <c r="N3" s="9">
        <v>113.32</v>
      </c>
      <c r="O3" s="9">
        <f t="shared" ref="O3:O13" si="0">SUM(B3:N3)</f>
        <v>1546.2299999999996</v>
      </c>
      <c r="P3" s="9">
        <f t="shared" ref="P3:P13" si="1">AVERAGE(B3:N3)</f>
        <v>118.94076923076919</v>
      </c>
      <c r="Q3" s="12"/>
    </row>
    <row r="4" spans="1:17">
      <c r="A4" s="8" t="str">
        <f>'Weekly Scores'!A4</f>
        <v>Teal'c… Indeed</v>
      </c>
      <c r="B4" s="9">
        <v>129.86000000000001</v>
      </c>
      <c r="C4" s="9">
        <v>132.71</v>
      </c>
      <c r="D4" s="9">
        <v>161.12</v>
      </c>
      <c r="E4" s="9">
        <v>119.18</v>
      </c>
      <c r="F4" s="9">
        <v>94.97</v>
      </c>
      <c r="G4" s="9">
        <v>109.7</v>
      </c>
      <c r="H4" s="9">
        <v>133.06</v>
      </c>
      <c r="I4" s="9">
        <v>100.4</v>
      </c>
      <c r="J4" s="9">
        <v>109.06</v>
      </c>
      <c r="K4" s="9">
        <v>79.55</v>
      </c>
      <c r="L4" s="9">
        <v>142.43</v>
      </c>
      <c r="M4" s="9">
        <v>132.83000000000001</v>
      </c>
      <c r="N4" s="9">
        <v>135.11000000000001</v>
      </c>
      <c r="O4" s="9">
        <f t="shared" si="0"/>
        <v>1579.98</v>
      </c>
      <c r="P4" s="9">
        <f t="shared" si="1"/>
        <v>121.53692307692307</v>
      </c>
      <c r="Q4" s="12"/>
    </row>
    <row r="5" spans="1:17">
      <c r="A5" s="8" t="str">
        <f>'Weekly Scores'!A5</f>
        <v>Mork the Ork</v>
      </c>
      <c r="B5" s="9">
        <v>112.6</v>
      </c>
      <c r="C5" s="9">
        <v>135.94</v>
      </c>
      <c r="D5" s="9">
        <v>172.2</v>
      </c>
      <c r="E5" s="9">
        <v>87.82</v>
      </c>
      <c r="F5" s="9">
        <v>97.74</v>
      </c>
      <c r="G5" s="9">
        <v>100.55</v>
      </c>
      <c r="H5" s="9">
        <v>108.58</v>
      </c>
      <c r="I5" s="9">
        <v>136.79</v>
      </c>
      <c r="J5" s="9">
        <v>147.28</v>
      </c>
      <c r="K5" s="9">
        <v>76.040000000000006</v>
      </c>
      <c r="L5" s="9">
        <v>115.85</v>
      </c>
      <c r="M5" s="9">
        <v>108.97</v>
      </c>
      <c r="N5" s="9">
        <v>119.19</v>
      </c>
      <c r="O5" s="9">
        <f t="shared" si="0"/>
        <v>1519.55</v>
      </c>
      <c r="P5" s="9">
        <f t="shared" si="1"/>
        <v>116.88846153846154</v>
      </c>
      <c r="Q5" s="12"/>
    </row>
    <row r="6" spans="1:17">
      <c r="A6" s="8" t="str">
        <f>'Weekly Scores'!A6</f>
        <v>The Kanassans</v>
      </c>
      <c r="B6" s="9">
        <v>124.99</v>
      </c>
      <c r="C6" s="9">
        <v>146.47</v>
      </c>
      <c r="D6" s="9">
        <v>126.24</v>
      </c>
      <c r="E6" s="9">
        <v>113.71</v>
      </c>
      <c r="F6" s="9">
        <v>102.1</v>
      </c>
      <c r="G6" s="9">
        <v>98.7</v>
      </c>
      <c r="H6" s="9">
        <v>128.81</v>
      </c>
      <c r="I6" s="9">
        <v>131.59</v>
      </c>
      <c r="J6" s="9">
        <v>95.22</v>
      </c>
      <c r="K6" s="9">
        <v>158.4</v>
      </c>
      <c r="L6" s="9">
        <v>138.72999999999999</v>
      </c>
      <c r="M6" s="9">
        <v>135.72</v>
      </c>
      <c r="N6" s="9">
        <v>95.67</v>
      </c>
      <c r="O6" s="9">
        <f t="shared" si="0"/>
        <v>1596.3500000000001</v>
      </c>
      <c r="P6" s="9">
        <f t="shared" si="1"/>
        <v>122.79615384615386</v>
      </c>
      <c r="Q6" s="12"/>
    </row>
    <row r="7" spans="1:17">
      <c r="A7" s="8" t="str">
        <f>'Weekly Scores'!A7</f>
        <v>Brodo Asogian (ET!)</v>
      </c>
      <c r="B7" s="9">
        <v>110.04</v>
      </c>
      <c r="C7" s="9">
        <v>116.31</v>
      </c>
      <c r="D7" s="9">
        <v>80.36</v>
      </c>
      <c r="E7" s="9">
        <v>110.36</v>
      </c>
      <c r="F7" s="9">
        <v>128.59</v>
      </c>
      <c r="G7" s="9">
        <v>120.76</v>
      </c>
      <c r="H7" s="9">
        <v>192.46</v>
      </c>
      <c r="I7" s="9">
        <v>101.95</v>
      </c>
      <c r="J7" s="9">
        <v>126.66</v>
      </c>
      <c r="K7" s="9">
        <v>147.16</v>
      </c>
      <c r="L7" s="9">
        <v>153.04</v>
      </c>
      <c r="M7" s="9">
        <v>117.57</v>
      </c>
      <c r="N7" s="9">
        <v>110.91</v>
      </c>
      <c r="O7" s="9">
        <f t="shared" si="0"/>
        <v>1616.1700000000003</v>
      </c>
      <c r="P7" s="9">
        <f t="shared" si="1"/>
        <v>124.32076923076926</v>
      </c>
      <c r="Q7" s="12"/>
    </row>
    <row r="8" spans="1:17">
      <c r="A8" s="8" t="str">
        <f>'Weekly Scores'!A8</f>
        <v>Elites WortWortWort</v>
      </c>
      <c r="B8" s="9">
        <v>117.81</v>
      </c>
      <c r="C8" s="9">
        <v>56.81</v>
      </c>
      <c r="D8" s="9">
        <v>109.32</v>
      </c>
      <c r="E8" s="9">
        <v>99.99</v>
      </c>
      <c r="F8" s="9">
        <v>83.89</v>
      </c>
      <c r="G8" s="9">
        <v>163.97</v>
      </c>
      <c r="H8" s="9">
        <v>129.57</v>
      </c>
      <c r="I8" s="9">
        <v>85.57</v>
      </c>
      <c r="J8" s="9">
        <v>97.11</v>
      </c>
      <c r="K8" s="9">
        <v>133.38</v>
      </c>
      <c r="L8" s="9">
        <v>118.96</v>
      </c>
      <c r="M8" s="9">
        <v>141.41</v>
      </c>
      <c r="N8" s="9">
        <v>98.35</v>
      </c>
      <c r="O8" s="9">
        <f t="shared" si="0"/>
        <v>1436.1399999999999</v>
      </c>
      <c r="P8" s="9">
        <f t="shared" si="1"/>
        <v>110.47230769230768</v>
      </c>
      <c r="Q8" s="12"/>
    </row>
    <row r="9" spans="1:17">
      <c r="A9" s="8" t="str">
        <f>'Weekly Scores'!A9</f>
        <v>Chimera</v>
      </c>
      <c r="B9" s="9">
        <v>98.01</v>
      </c>
      <c r="C9" s="9">
        <v>110.01</v>
      </c>
      <c r="D9" s="9">
        <v>109.66</v>
      </c>
      <c r="E9" s="9">
        <v>119.03</v>
      </c>
      <c r="F9" s="9">
        <v>137.72</v>
      </c>
      <c r="G9" s="9">
        <v>114.6</v>
      </c>
      <c r="H9" s="9">
        <v>89.52</v>
      </c>
      <c r="I9" s="9">
        <v>155.37</v>
      </c>
      <c r="J9" s="9">
        <v>90.16</v>
      </c>
      <c r="K9" s="9">
        <v>139.31</v>
      </c>
      <c r="L9" s="9">
        <v>132.03</v>
      </c>
      <c r="M9" s="9">
        <v>173.28</v>
      </c>
      <c r="N9" s="9">
        <v>100.55</v>
      </c>
      <c r="O9" s="9">
        <f t="shared" si="0"/>
        <v>1569.25</v>
      </c>
      <c r="P9" s="9">
        <f t="shared" si="1"/>
        <v>120.71153846153847</v>
      </c>
      <c r="Q9" s="12"/>
    </row>
    <row r="10" spans="1:17">
      <c r="A10" s="8" t="str">
        <f>'Weekly Scores'!A10</f>
        <v>Shi'ar Empire</v>
      </c>
      <c r="B10" s="9">
        <v>50.03</v>
      </c>
      <c r="C10" s="9">
        <v>125.23</v>
      </c>
      <c r="D10" s="9">
        <v>143.13999999999999</v>
      </c>
      <c r="E10" s="9">
        <v>124.33</v>
      </c>
      <c r="F10" s="9">
        <v>137.61000000000001</v>
      </c>
      <c r="G10" s="9">
        <v>177.08</v>
      </c>
      <c r="H10" s="9">
        <v>100.24</v>
      </c>
      <c r="I10" s="9">
        <v>113.65</v>
      </c>
      <c r="J10" s="9">
        <v>100.26</v>
      </c>
      <c r="K10" s="9">
        <v>111.1</v>
      </c>
      <c r="L10" s="9">
        <v>136.56</v>
      </c>
      <c r="M10" s="9">
        <v>121.01</v>
      </c>
      <c r="N10" s="9">
        <v>106.07</v>
      </c>
      <c r="O10" s="9">
        <f t="shared" si="0"/>
        <v>1546.3099999999997</v>
      </c>
      <c r="P10" s="9">
        <f t="shared" si="1"/>
        <v>118.94692307692306</v>
      </c>
      <c r="Q10" s="12"/>
    </row>
    <row r="11" spans="1:17">
      <c r="A11" s="8" t="str">
        <f>'Weekly Scores'!A11</f>
        <v>Alien Ship</v>
      </c>
      <c r="B11" s="9">
        <v>99.39</v>
      </c>
      <c r="C11" s="9">
        <v>107.56</v>
      </c>
      <c r="D11" s="9">
        <v>83.96</v>
      </c>
      <c r="E11" s="9">
        <v>90.87</v>
      </c>
      <c r="F11" s="9">
        <v>116.63</v>
      </c>
      <c r="G11" s="9">
        <v>101.33</v>
      </c>
      <c r="H11" s="9">
        <v>86.16</v>
      </c>
      <c r="I11" s="9">
        <v>98.79</v>
      </c>
      <c r="J11" s="9">
        <v>95.31</v>
      </c>
      <c r="K11" s="9">
        <v>101.83</v>
      </c>
      <c r="L11" s="9">
        <v>117.58</v>
      </c>
      <c r="M11" s="9">
        <v>121.06</v>
      </c>
      <c r="N11" s="9">
        <v>110.01</v>
      </c>
      <c r="O11" s="9">
        <f t="shared" si="0"/>
        <v>1330.48</v>
      </c>
      <c r="P11" s="9">
        <f t="shared" si="1"/>
        <v>102.34461538461538</v>
      </c>
      <c r="Q11" s="12"/>
    </row>
    <row r="12" spans="1:17">
      <c r="A12" s="8" t="str">
        <f>'Weekly Scores'!A12</f>
        <v>Black Lectroids</v>
      </c>
      <c r="B12" s="9">
        <v>132.18</v>
      </c>
      <c r="C12" s="9">
        <v>134.46</v>
      </c>
      <c r="D12" s="9">
        <v>141</v>
      </c>
      <c r="E12" s="9">
        <v>124.94</v>
      </c>
      <c r="F12" s="9">
        <v>159.94</v>
      </c>
      <c r="G12" s="9">
        <v>104.53</v>
      </c>
      <c r="H12" s="9">
        <v>111.65</v>
      </c>
      <c r="I12" s="9">
        <v>155.38</v>
      </c>
      <c r="J12" s="9">
        <v>96.59</v>
      </c>
      <c r="K12" s="9">
        <v>117.18</v>
      </c>
      <c r="L12" s="9">
        <v>97.66</v>
      </c>
      <c r="M12" s="9">
        <v>127.8</v>
      </c>
      <c r="N12" s="9">
        <v>134.62</v>
      </c>
      <c r="O12" s="9">
        <f t="shared" si="0"/>
        <v>1637.9299999999998</v>
      </c>
      <c r="P12" s="9">
        <f t="shared" si="1"/>
        <v>125.99461538461537</v>
      </c>
      <c r="Q12" s="12"/>
    </row>
    <row r="13" spans="1:17">
      <c r="A13" s="8" t="str">
        <f>'Weekly Scores'!A13</f>
        <v>DELONGES SEKRET</v>
      </c>
      <c r="B13" s="9">
        <v>111.65</v>
      </c>
      <c r="C13" s="9">
        <v>142.38</v>
      </c>
      <c r="D13" s="9">
        <v>101.2</v>
      </c>
      <c r="E13" s="9">
        <v>120.02</v>
      </c>
      <c r="F13" s="9">
        <v>72.83</v>
      </c>
      <c r="G13" s="9">
        <v>105.79</v>
      </c>
      <c r="H13" s="9">
        <v>102.16</v>
      </c>
      <c r="I13" s="9">
        <v>110.59</v>
      </c>
      <c r="J13" s="9">
        <v>107.32</v>
      </c>
      <c r="K13" s="9">
        <v>96.7</v>
      </c>
      <c r="L13" s="9">
        <v>123.87</v>
      </c>
      <c r="M13" s="9">
        <v>91.98</v>
      </c>
      <c r="N13" s="9">
        <v>107.89</v>
      </c>
      <c r="O13" s="9">
        <f t="shared" si="0"/>
        <v>1394.3800000000003</v>
      </c>
      <c r="P13" s="9">
        <f t="shared" si="1"/>
        <v>107.26000000000002</v>
      </c>
      <c r="Q13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2" sqref="A2"/>
    </sheetView>
  </sheetViews>
  <sheetFormatPr defaultRowHeight="14.4"/>
  <cols>
    <col min="1" max="1" width="18.6640625" style="8" bestFit="1" customWidth="1"/>
    <col min="2" max="2" width="8.88671875" style="3"/>
  </cols>
  <sheetData>
    <row r="2" spans="1:2">
      <c r="A2" s="8" t="str">
        <f>'Weekly Scores'!A2</f>
        <v>Alien Race</v>
      </c>
      <c r="B2" s="3">
        <f>'Weekly Scores'!O2-PSA!O2</f>
        <v>79.420000000000073</v>
      </c>
    </row>
    <row r="3" spans="1:2">
      <c r="A3" s="8" t="str">
        <f>'Weekly Scores'!A3</f>
        <v>Xenomorphs</v>
      </c>
      <c r="B3" s="3">
        <f>'Weekly Scores'!O3-PSA!O3</f>
        <v>-104.15999999999985</v>
      </c>
    </row>
    <row r="4" spans="1:2">
      <c r="A4" s="8" t="str">
        <f>'Weekly Scores'!A4</f>
        <v>Teal'c… Indeed</v>
      </c>
      <c r="B4" s="3">
        <f>'Weekly Scores'!O4-PSA!O4</f>
        <v>-86.819999999999936</v>
      </c>
    </row>
    <row r="5" spans="1:2">
      <c r="A5" s="8" t="str">
        <f>'Weekly Scores'!A5</f>
        <v>Mork the Ork</v>
      </c>
      <c r="B5" s="3">
        <f>'Weekly Scores'!O5-PSA!O5</f>
        <v>65.370000000000118</v>
      </c>
    </row>
    <row r="6" spans="1:2">
      <c r="A6" s="8" t="str">
        <f>'Weekly Scores'!A6</f>
        <v>The Kanassans</v>
      </c>
      <c r="B6" s="3">
        <f>'Weekly Scores'!O6-PSA!O6</f>
        <v>-146.96000000000004</v>
      </c>
    </row>
    <row r="7" spans="1:2">
      <c r="A7" s="8" t="str">
        <f>'Weekly Scores'!A7</f>
        <v>Brodo Asogian (ET!)</v>
      </c>
      <c r="B7" s="3">
        <f>'Weekly Scores'!O7-PSA!O7</f>
        <v>-211.40000000000032</v>
      </c>
    </row>
    <row r="8" spans="1:2">
      <c r="A8" s="8" t="str">
        <f>'Weekly Scores'!A8</f>
        <v>Elites WortWortWort</v>
      </c>
      <c r="B8" s="3">
        <f>'Weekly Scores'!O8-PSA!O8</f>
        <v>303.65000000000032</v>
      </c>
    </row>
    <row r="9" spans="1:2">
      <c r="A9" s="8" t="str">
        <f>'Weekly Scores'!A9</f>
        <v>Chimera</v>
      </c>
      <c r="B9" s="3">
        <f>'Weekly Scores'!O9-PSA!O9</f>
        <v>59.710000000000036</v>
      </c>
    </row>
    <row r="10" spans="1:2">
      <c r="A10" s="8" t="str">
        <f>'Weekly Scores'!A10</f>
        <v>Shi'ar Empire</v>
      </c>
      <c r="B10" s="3">
        <f>'Weekly Scores'!O10-PSA!O10</f>
        <v>55.189999999999827</v>
      </c>
    </row>
    <row r="11" spans="1:2">
      <c r="A11" s="8" t="str">
        <f>'Weekly Scores'!A11</f>
        <v>Alien Ship</v>
      </c>
      <c r="B11" s="3">
        <f>'Weekly Scores'!O11-PSA!O11</f>
        <v>80.679999999999836</v>
      </c>
    </row>
    <row r="12" spans="1:2">
      <c r="A12" s="8" t="str">
        <f>'Weekly Scores'!A12</f>
        <v>Black Lectroids</v>
      </c>
      <c r="B12" s="3">
        <f>'Weekly Scores'!O12-PSA!O12</f>
        <v>-85.119999999999663</v>
      </c>
    </row>
    <row r="13" spans="1:2">
      <c r="A13" s="8" t="str">
        <f>'Weekly Scores'!A13</f>
        <v>DELONGES SEKRET</v>
      </c>
      <c r="B13" s="3">
        <f>'Weekly Scores'!O13-PSA!O13</f>
        <v>22.669999999999618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N7" sqref="N7"/>
    </sheetView>
  </sheetViews>
  <sheetFormatPr defaultRowHeight="14.4"/>
  <cols>
    <col min="1" max="1" width="19.88671875" style="8" bestFit="1" customWidth="1"/>
  </cols>
  <sheetData>
    <row r="1" spans="1:16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6">
      <c r="A2" s="8" t="str">
        <f>'Weekly Scores'!A2</f>
        <v>Alien Race</v>
      </c>
      <c r="B2" s="13">
        <v>1</v>
      </c>
      <c r="C2" s="13">
        <v>1</v>
      </c>
      <c r="D2" s="13">
        <v>1</v>
      </c>
      <c r="E2" s="13">
        <v>1</v>
      </c>
      <c r="F2" s="13">
        <v>4</v>
      </c>
      <c r="G2" s="13">
        <v>4</v>
      </c>
      <c r="H2" s="13">
        <v>5</v>
      </c>
      <c r="I2" s="14">
        <v>6</v>
      </c>
      <c r="J2" s="13">
        <v>5</v>
      </c>
      <c r="K2" s="13">
        <v>3</v>
      </c>
      <c r="L2" s="13">
        <v>3</v>
      </c>
      <c r="M2" s="14">
        <v>4</v>
      </c>
      <c r="N2" s="15">
        <v>3</v>
      </c>
      <c r="P2" s="4"/>
    </row>
    <row r="3" spans="1:16">
      <c r="A3" s="8" t="str">
        <f>'Weekly Scores'!A3</f>
        <v>Xenomorphs</v>
      </c>
      <c r="B3" s="13">
        <v>7</v>
      </c>
      <c r="C3" s="13">
        <v>4</v>
      </c>
      <c r="D3" s="13">
        <v>9</v>
      </c>
      <c r="E3" s="13">
        <v>9</v>
      </c>
      <c r="F3" s="13">
        <v>12</v>
      </c>
      <c r="G3" s="13">
        <v>12</v>
      </c>
      <c r="H3" s="13">
        <v>11</v>
      </c>
      <c r="I3" s="14">
        <v>10</v>
      </c>
      <c r="J3" s="13">
        <v>11</v>
      </c>
      <c r="K3" s="13">
        <v>10</v>
      </c>
      <c r="L3" s="13">
        <v>8</v>
      </c>
      <c r="M3" s="14">
        <v>7</v>
      </c>
      <c r="N3" s="15">
        <v>7</v>
      </c>
      <c r="P3" s="4"/>
    </row>
    <row r="4" spans="1:16">
      <c r="A4" s="8" t="str">
        <f>'Weekly Scores'!A4</f>
        <v>Teal'c… Indeed</v>
      </c>
      <c r="B4" s="13">
        <v>8</v>
      </c>
      <c r="C4" s="13">
        <v>11</v>
      </c>
      <c r="D4" s="13">
        <v>12</v>
      </c>
      <c r="E4" s="13">
        <v>11</v>
      </c>
      <c r="F4" s="13">
        <v>9</v>
      </c>
      <c r="G4" s="13">
        <v>10</v>
      </c>
      <c r="H4" s="13">
        <v>10</v>
      </c>
      <c r="I4" s="14">
        <v>11</v>
      </c>
      <c r="J4" s="13">
        <v>10</v>
      </c>
      <c r="K4" s="13">
        <v>9</v>
      </c>
      <c r="L4" s="13">
        <v>10</v>
      </c>
      <c r="M4" s="14">
        <v>11</v>
      </c>
      <c r="N4" s="15">
        <v>11</v>
      </c>
      <c r="P4" s="4"/>
    </row>
    <row r="5" spans="1:16">
      <c r="A5" s="8" t="str">
        <f>'Weekly Scores'!A5</f>
        <v>Mork the Ork</v>
      </c>
      <c r="B5" s="13">
        <v>3</v>
      </c>
      <c r="C5" s="13">
        <v>3</v>
      </c>
      <c r="D5" s="13">
        <v>7</v>
      </c>
      <c r="E5" s="13">
        <v>7</v>
      </c>
      <c r="F5" s="13">
        <v>3</v>
      </c>
      <c r="G5" s="13">
        <v>3</v>
      </c>
      <c r="H5" s="13">
        <v>2</v>
      </c>
      <c r="I5" s="14">
        <v>3</v>
      </c>
      <c r="J5" s="13">
        <v>4</v>
      </c>
      <c r="K5" s="13">
        <v>4</v>
      </c>
      <c r="L5" s="13">
        <v>4</v>
      </c>
      <c r="M5" s="14">
        <v>2</v>
      </c>
      <c r="N5" s="15">
        <v>2</v>
      </c>
      <c r="P5" s="4"/>
    </row>
    <row r="6" spans="1:16">
      <c r="A6" s="8" t="str">
        <f>'Weekly Scores'!A6</f>
        <v>The Kanassans</v>
      </c>
      <c r="B6" s="13">
        <v>10</v>
      </c>
      <c r="C6" s="13">
        <v>12</v>
      </c>
      <c r="D6" s="13">
        <v>11</v>
      </c>
      <c r="E6" s="13">
        <v>12</v>
      </c>
      <c r="F6" s="13">
        <v>10</v>
      </c>
      <c r="G6" s="13">
        <v>11</v>
      </c>
      <c r="H6" s="13">
        <v>12</v>
      </c>
      <c r="I6" s="14">
        <v>12</v>
      </c>
      <c r="J6" s="13">
        <v>12</v>
      </c>
      <c r="K6" s="13">
        <v>12</v>
      </c>
      <c r="L6" s="13">
        <v>12</v>
      </c>
      <c r="M6" s="14">
        <v>12</v>
      </c>
      <c r="N6" s="15">
        <v>12</v>
      </c>
      <c r="P6" s="4"/>
    </row>
    <row r="7" spans="1:16">
      <c r="A7" s="8" t="str">
        <f>'Weekly Scores'!A7</f>
        <v>Brodo Asogian (ET!)</v>
      </c>
      <c r="B7" s="13">
        <v>4</v>
      </c>
      <c r="C7" s="13">
        <v>2</v>
      </c>
      <c r="D7" s="13">
        <v>2</v>
      </c>
      <c r="E7" s="13">
        <v>3</v>
      </c>
      <c r="F7" s="13">
        <v>5</v>
      </c>
      <c r="G7" s="13">
        <v>6</v>
      </c>
      <c r="H7" s="13">
        <v>9</v>
      </c>
      <c r="I7" s="14">
        <v>7</v>
      </c>
      <c r="J7" s="13">
        <v>9</v>
      </c>
      <c r="K7" s="13">
        <v>11</v>
      </c>
      <c r="L7" s="13">
        <v>11</v>
      </c>
      <c r="M7" s="14">
        <v>9</v>
      </c>
      <c r="N7" s="15">
        <v>10</v>
      </c>
      <c r="P7" s="4"/>
    </row>
    <row r="8" spans="1:16">
      <c r="A8" s="8" t="str">
        <f>'Weekly Scores'!A8</f>
        <v>Elites WortWortWort</v>
      </c>
      <c r="B8" s="13">
        <v>11</v>
      </c>
      <c r="C8" s="13">
        <v>6</v>
      </c>
      <c r="D8" s="13">
        <v>4</v>
      </c>
      <c r="E8" s="13">
        <v>2</v>
      </c>
      <c r="F8" s="13">
        <v>1</v>
      </c>
      <c r="G8" s="13">
        <v>1</v>
      </c>
      <c r="H8" s="13">
        <v>1</v>
      </c>
      <c r="I8" s="14">
        <v>1</v>
      </c>
      <c r="J8" s="13">
        <v>2</v>
      </c>
      <c r="K8" s="13">
        <v>2</v>
      </c>
      <c r="L8" s="13">
        <v>1</v>
      </c>
      <c r="M8" s="14">
        <v>1</v>
      </c>
      <c r="N8" s="15">
        <v>1</v>
      </c>
      <c r="P8" s="4"/>
    </row>
    <row r="9" spans="1:16">
      <c r="A9" s="8" t="str">
        <f>'Weekly Scores'!A9</f>
        <v>Chimera</v>
      </c>
      <c r="B9" s="13">
        <v>5</v>
      </c>
      <c r="C9" s="13">
        <v>7</v>
      </c>
      <c r="D9" s="13">
        <v>3</v>
      </c>
      <c r="E9" s="13">
        <v>6</v>
      </c>
      <c r="F9" s="13">
        <v>7</v>
      </c>
      <c r="G9" s="13">
        <v>9</v>
      </c>
      <c r="H9" s="13">
        <v>6</v>
      </c>
      <c r="I9" s="14">
        <v>8</v>
      </c>
      <c r="J9" s="13">
        <v>7</v>
      </c>
      <c r="K9" s="13">
        <v>7</v>
      </c>
      <c r="L9" s="13">
        <v>9</v>
      </c>
      <c r="M9" s="14">
        <v>10</v>
      </c>
      <c r="N9" s="15">
        <v>8</v>
      </c>
      <c r="P9" s="4"/>
    </row>
    <row r="10" spans="1:16">
      <c r="A10" s="8" t="str">
        <f>'Weekly Scores'!A10</f>
        <v>Shi'ar Empire</v>
      </c>
      <c r="B10" s="13">
        <v>6</v>
      </c>
      <c r="C10" s="13">
        <v>8</v>
      </c>
      <c r="D10" s="13">
        <v>10</v>
      </c>
      <c r="E10" s="13">
        <v>10</v>
      </c>
      <c r="F10" s="13">
        <v>8</v>
      </c>
      <c r="G10" s="13">
        <v>7</v>
      </c>
      <c r="H10" s="13">
        <v>7</v>
      </c>
      <c r="I10" s="14">
        <v>5</v>
      </c>
      <c r="J10" s="13">
        <v>3</v>
      </c>
      <c r="K10" s="13">
        <v>5</v>
      </c>
      <c r="L10" s="13">
        <v>7</v>
      </c>
      <c r="M10" s="14">
        <v>6</v>
      </c>
      <c r="N10" s="15">
        <v>5</v>
      </c>
      <c r="P10" s="4"/>
    </row>
    <row r="11" spans="1:16">
      <c r="A11" s="8" t="str">
        <f>'Weekly Scores'!A11</f>
        <v>Alien Ship</v>
      </c>
      <c r="B11" s="13">
        <v>12</v>
      </c>
      <c r="C11" s="13">
        <v>10</v>
      </c>
      <c r="D11" s="13">
        <v>5</v>
      </c>
      <c r="E11" s="13">
        <v>5</v>
      </c>
      <c r="F11" s="13">
        <v>6</v>
      </c>
      <c r="G11" s="13">
        <v>5</v>
      </c>
      <c r="H11" s="13">
        <v>4</v>
      </c>
      <c r="I11" s="14">
        <v>2</v>
      </c>
      <c r="J11" s="13">
        <v>1</v>
      </c>
      <c r="K11" s="13">
        <v>1</v>
      </c>
      <c r="L11" s="13">
        <v>2</v>
      </c>
      <c r="M11" s="14">
        <v>3</v>
      </c>
      <c r="N11" s="15">
        <v>4</v>
      </c>
      <c r="P11" s="4"/>
    </row>
    <row r="12" spans="1:16">
      <c r="A12" s="8" t="str">
        <f>'Weekly Scores'!A12</f>
        <v>Black Lectroids</v>
      </c>
      <c r="B12" s="13">
        <v>9</v>
      </c>
      <c r="C12" s="13">
        <v>5</v>
      </c>
      <c r="D12" s="13">
        <v>8</v>
      </c>
      <c r="E12" s="13">
        <v>8</v>
      </c>
      <c r="F12" s="13">
        <v>11</v>
      </c>
      <c r="G12" s="13">
        <v>8</v>
      </c>
      <c r="H12" s="13">
        <v>8</v>
      </c>
      <c r="I12" s="14">
        <v>9</v>
      </c>
      <c r="J12" s="13">
        <v>8</v>
      </c>
      <c r="K12" s="13">
        <v>8</v>
      </c>
      <c r="L12" s="13">
        <v>6</v>
      </c>
      <c r="M12" s="14">
        <v>8</v>
      </c>
      <c r="N12" s="15">
        <v>9</v>
      </c>
      <c r="P12" s="4"/>
    </row>
    <row r="13" spans="1:16">
      <c r="A13" s="8" t="str">
        <f>'Weekly Scores'!A13</f>
        <v>DELONGES SEKRET</v>
      </c>
      <c r="B13" s="13">
        <v>2</v>
      </c>
      <c r="C13" s="13">
        <v>9</v>
      </c>
      <c r="D13" s="13">
        <v>6</v>
      </c>
      <c r="E13" s="13">
        <v>4</v>
      </c>
      <c r="F13" s="13">
        <v>2</v>
      </c>
      <c r="G13" s="13">
        <v>2</v>
      </c>
      <c r="H13" s="13">
        <v>3</v>
      </c>
      <c r="I13" s="14">
        <v>4</v>
      </c>
      <c r="J13" s="13">
        <v>6</v>
      </c>
      <c r="K13" s="13">
        <v>6</v>
      </c>
      <c r="L13" s="13">
        <v>5</v>
      </c>
      <c r="M13" s="14">
        <v>5</v>
      </c>
      <c r="N13" s="15">
        <v>6</v>
      </c>
      <c r="P13" s="4"/>
    </row>
  </sheetData>
  <sortState ref="P3:Q13">
    <sortCondition descending="1" ref="P3:P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N17" sqref="N17"/>
    </sheetView>
  </sheetViews>
  <sheetFormatPr defaultColWidth="8.88671875" defaultRowHeight="14.4"/>
  <cols>
    <col min="1" max="1" width="18.6640625" style="8" bestFit="1" customWidth="1"/>
    <col min="2" max="2" width="6.88671875" style="2" bestFit="1" customWidth="1"/>
    <col min="3" max="16384" width="8.88671875" style="2"/>
  </cols>
  <sheetData>
    <row r="1" spans="1:14" s="1" customFormat="1">
      <c r="A1" s="7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>
      <c r="A2" s="8" t="s">
        <v>20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2</v>
      </c>
      <c r="L2" s="2">
        <v>2</v>
      </c>
      <c r="M2" s="2">
        <v>2</v>
      </c>
      <c r="N2" s="2">
        <v>2</v>
      </c>
    </row>
    <row r="3" spans="1:14">
      <c r="A3" s="8" t="s">
        <v>16</v>
      </c>
      <c r="B3" s="2">
        <v>2</v>
      </c>
      <c r="C3" s="2">
        <v>2</v>
      </c>
      <c r="D3" s="2">
        <v>2</v>
      </c>
      <c r="E3" s="2">
        <v>2</v>
      </c>
      <c r="F3" s="2">
        <v>3</v>
      </c>
      <c r="G3" s="2">
        <v>3</v>
      </c>
      <c r="H3" s="2">
        <v>2</v>
      </c>
      <c r="I3" s="2">
        <v>2</v>
      </c>
      <c r="J3" s="2">
        <v>2</v>
      </c>
      <c r="K3" s="2">
        <v>1</v>
      </c>
      <c r="L3" s="2">
        <v>1</v>
      </c>
      <c r="M3" s="2">
        <v>1</v>
      </c>
      <c r="N3" s="2">
        <v>1</v>
      </c>
    </row>
    <row r="4" spans="1:14">
      <c r="A4" s="8" t="s">
        <v>19</v>
      </c>
      <c r="B4" s="2">
        <v>3</v>
      </c>
      <c r="C4" s="2">
        <v>3</v>
      </c>
      <c r="D4" s="2">
        <v>3</v>
      </c>
      <c r="E4" s="2">
        <v>3</v>
      </c>
      <c r="F4" s="2">
        <v>2</v>
      </c>
      <c r="G4" s="2">
        <v>2</v>
      </c>
      <c r="H4" s="2">
        <v>3</v>
      </c>
      <c r="I4" s="2">
        <v>3</v>
      </c>
      <c r="J4" s="2">
        <v>3</v>
      </c>
      <c r="K4" s="2">
        <v>3</v>
      </c>
      <c r="L4" s="2">
        <v>3</v>
      </c>
      <c r="M4" s="2">
        <v>3</v>
      </c>
      <c r="N4" s="2">
        <v>3</v>
      </c>
    </row>
    <row r="6" spans="1:14">
      <c r="A6" s="8" t="s">
        <v>15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2</v>
      </c>
      <c r="I6" s="2">
        <v>3</v>
      </c>
      <c r="J6" s="2">
        <v>3</v>
      </c>
      <c r="K6" s="2">
        <v>2</v>
      </c>
      <c r="L6" s="2">
        <v>2</v>
      </c>
      <c r="M6" s="2">
        <v>2</v>
      </c>
      <c r="N6" s="2">
        <v>1</v>
      </c>
    </row>
    <row r="7" spans="1:14">
      <c r="A7" s="8" t="s">
        <v>23</v>
      </c>
      <c r="B7" s="2">
        <v>2</v>
      </c>
      <c r="C7" s="2">
        <v>2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2</v>
      </c>
      <c r="J7" s="2">
        <v>2</v>
      </c>
      <c r="K7" s="2">
        <v>3</v>
      </c>
      <c r="L7" s="2">
        <v>3</v>
      </c>
      <c r="M7" s="2">
        <v>3</v>
      </c>
      <c r="N7" s="2">
        <v>3</v>
      </c>
    </row>
    <row r="8" spans="1:14">
      <c r="A8" s="8" t="s">
        <v>24</v>
      </c>
      <c r="B8" s="2">
        <v>3</v>
      </c>
      <c r="C8" s="2">
        <v>3</v>
      </c>
      <c r="D8" s="2">
        <v>2</v>
      </c>
      <c r="E8" s="2">
        <v>2</v>
      </c>
      <c r="F8" s="2">
        <v>2</v>
      </c>
      <c r="G8" s="2">
        <v>2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2</v>
      </c>
    </row>
    <row r="10" spans="1:14">
      <c r="A10" s="8" t="s">
        <v>18</v>
      </c>
      <c r="B10" s="2">
        <v>1</v>
      </c>
      <c r="C10" s="2">
        <v>1</v>
      </c>
      <c r="D10" s="2">
        <v>2</v>
      </c>
      <c r="E10" s="2">
        <v>2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</row>
    <row r="11" spans="1:14">
      <c r="A11" s="8" t="s">
        <v>22</v>
      </c>
      <c r="B11" s="2">
        <v>2</v>
      </c>
      <c r="C11" s="2">
        <v>2</v>
      </c>
      <c r="D11" s="2">
        <v>1</v>
      </c>
      <c r="E11" s="2">
        <v>1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</row>
    <row r="12" spans="1:14">
      <c r="A12" s="8" t="s">
        <v>17</v>
      </c>
      <c r="B12" s="2">
        <v>3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</row>
    <row r="14" spans="1:14">
      <c r="A14" s="8" t="s">
        <v>26</v>
      </c>
      <c r="B14" s="2">
        <v>1</v>
      </c>
      <c r="C14" s="2">
        <v>3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</row>
    <row r="15" spans="1:14">
      <c r="A15" s="8" t="s">
        <v>25</v>
      </c>
      <c r="B15" s="2">
        <v>2</v>
      </c>
      <c r="C15" s="2">
        <v>1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  <c r="M15" s="2">
        <v>3</v>
      </c>
      <c r="N15" s="2">
        <v>3</v>
      </c>
    </row>
    <row r="16" spans="1:14">
      <c r="A16" s="8" t="s">
        <v>21</v>
      </c>
      <c r="B16" s="2">
        <v>3</v>
      </c>
      <c r="C16" s="2">
        <v>2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" sqref="Q2"/>
    </sheetView>
  </sheetViews>
  <sheetFormatPr defaultColWidth="8.88671875" defaultRowHeight="13.2"/>
  <cols>
    <col min="1" max="16384" width="8.88671875" style="6"/>
  </cols>
  <sheetData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Weekly Scores</vt:lpstr>
      <vt:lpstr>Weekly Avg</vt:lpstr>
      <vt:lpstr>PSA</vt:lpstr>
      <vt:lpstr>Point Difference</vt:lpstr>
      <vt:lpstr>Overall Rank</vt:lpstr>
      <vt:lpstr>Divisional Ranks</vt:lpstr>
      <vt:lpstr>Divisional Graphs</vt:lpstr>
      <vt:lpstr>Overall 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2015-10-21T15:15:19Z</dcterms:created>
  <dcterms:modified xsi:type="dcterms:W3CDTF">2017-12-07T22:11:57Z</dcterms:modified>
</cp:coreProperties>
</file>