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ior\Dropbox\FFootball\"/>
    </mc:Choice>
  </mc:AlternateContent>
  <xr:revisionPtr revIDLastSave="0" documentId="13_ncr:1_{3C41BAE6-AB7A-4014-9C58-5E701FD37A0F}" xr6:coauthVersionLast="47" xr6:coauthVersionMax="47" xr10:uidLastSave="{00000000-0000-0000-0000-000000000000}"/>
  <bookViews>
    <workbookView xWindow="-120" yWindow="-120" windowWidth="29040" windowHeight="15720" tabRatio="845" activeTab="7" xr2:uid="{00000000-000D-0000-FFFF-FFFF00000000}"/>
  </bookViews>
  <sheets>
    <sheet name="Overall Records" sheetId="7" r:id="rId1"/>
    <sheet name="Playoff Apperances" sheetId="1" r:id="rId2"/>
    <sheet name="Top 3 Breakdown" sheetId="8" r:id="rId3"/>
    <sheet name="Regular Season Championships" sheetId="9" r:id="rId4"/>
    <sheet name="Loser Bracket Appearances" sheetId="10" r:id="rId5"/>
    <sheet name="Bottom 3 Breakdown" sheetId="11" r:id="rId6"/>
    <sheet name="Highest Lowest Points" sheetId="12" r:id="rId7"/>
    <sheet name="Weeks of Top Bottom Pts" sheetId="1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9" l="1"/>
  <c r="AX22" i="14"/>
  <c r="F3" i="12" l="1"/>
  <c r="G3" i="12"/>
  <c r="F4" i="12"/>
  <c r="G4" i="12"/>
  <c r="F5" i="12"/>
  <c r="G5" i="12"/>
  <c r="F6" i="12"/>
  <c r="G6" i="12"/>
  <c r="F7" i="12"/>
  <c r="G7" i="12"/>
  <c r="F8" i="12"/>
  <c r="G8" i="12"/>
  <c r="F9" i="12"/>
  <c r="G9" i="12"/>
  <c r="F10" i="12"/>
  <c r="G10" i="12"/>
  <c r="F11" i="12"/>
  <c r="G11" i="12"/>
  <c r="F12" i="12"/>
  <c r="G12" i="12"/>
  <c r="F13" i="12"/>
  <c r="G13" i="12"/>
  <c r="F14" i="12"/>
  <c r="G14" i="12"/>
  <c r="F15" i="12"/>
  <c r="G15" i="12"/>
  <c r="F16" i="12"/>
  <c r="G16" i="12"/>
  <c r="F17" i="12"/>
  <c r="G17" i="12"/>
  <c r="F18" i="12"/>
  <c r="G18" i="12"/>
  <c r="F19" i="12"/>
  <c r="G19" i="12"/>
  <c r="F20" i="12"/>
  <c r="G20" i="12"/>
  <c r="F21" i="12"/>
  <c r="G21" i="12"/>
  <c r="F22" i="12"/>
  <c r="G22" i="12"/>
  <c r="F23" i="12"/>
  <c r="G23" i="12"/>
  <c r="F24" i="12"/>
  <c r="G24" i="12"/>
  <c r="H3" i="11"/>
  <c r="H6" i="11"/>
  <c r="H14" i="11"/>
  <c r="H22" i="11"/>
  <c r="B3" i="11"/>
  <c r="C3" i="11"/>
  <c r="D3" i="11"/>
  <c r="B4" i="11"/>
  <c r="C4" i="11"/>
  <c r="D4" i="11"/>
  <c r="B5" i="11"/>
  <c r="C5" i="11"/>
  <c r="D5" i="11"/>
  <c r="B6" i="11"/>
  <c r="C6" i="11"/>
  <c r="D6" i="11"/>
  <c r="B7" i="11"/>
  <c r="C7" i="11"/>
  <c r="D7" i="11"/>
  <c r="B8" i="11"/>
  <c r="C8" i="11"/>
  <c r="D8" i="11"/>
  <c r="B9" i="11"/>
  <c r="C9" i="11"/>
  <c r="D9" i="11"/>
  <c r="B10" i="11"/>
  <c r="C10" i="11"/>
  <c r="D10" i="11"/>
  <c r="B11" i="11"/>
  <c r="C11" i="11"/>
  <c r="D11" i="11"/>
  <c r="B12" i="11"/>
  <c r="C12" i="11"/>
  <c r="D12" i="11"/>
  <c r="B13" i="11"/>
  <c r="C13" i="11"/>
  <c r="D13" i="11"/>
  <c r="B14" i="11"/>
  <c r="C14" i="11"/>
  <c r="D14" i="11"/>
  <c r="B15" i="11"/>
  <c r="C15" i="11"/>
  <c r="D15" i="11"/>
  <c r="B16" i="11"/>
  <c r="C16" i="11"/>
  <c r="D16" i="11"/>
  <c r="B17" i="11"/>
  <c r="C17" i="11"/>
  <c r="D17" i="11"/>
  <c r="B18" i="11"/>
  <c r="C18" i="11"/>
  <c r="D18" i="11"/>
  <c r="B19" i="11"/>
  <c r="C19" i="11"/>
  <c r="D19" i="11"/>
  <c r="B20" i="11"/>
  <c r="C20" i="11"/>
  <c r="D20" i="11"/>
  <c r="B21" i="11"/>
  <c r="C21" i="11"/>
  <c r="D21" i="11"/>
  <c r="B22" i="11"/>
  <c r="C22" i="11"/>
  <c r="D22" i="11"/>
  <c r="B23" i="11"/>
  <c r="C23" i="11"/>
  <c r="D23" i="11"/>
  <c r="B24" i="11"/>
  <c r="C24" i="11"/>
  <c r="D24" i="11"/>
  <c r="D2" i="11"/>
  <c r="C2" i="11"/>
  <c r="B2" i="11"/>
  <c r="J19" i="10"/>
  <c r="J20" i="10"/>
  <c r="J21" i="10"/>
  <c r="J22" i="10"/>
  <c r="J23" i="10"/>
  <c r="J24" i="10"/>
  <c r="Q22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K10" i="9"/>
  <c r="Q10" i="9" s="1"/>
  <c r="K11" i="9"/>
  <c r="Q11" i="9" s="1"/>
  <c r="K12" i="9"/>
  <c r="K13" i="9"/>
  <c r="Q13" i="9" s="1"/>
  <c r="K14" i="9"/>
  <c r="Q14" i="9" s="1"/>
  <c r="K15" i="9"/>
  <c r="Q15" i="9" s="1"/>
  <c r="K16" i="9"/>
  <c r="Q16" i="9" s="1"/>
  <c r="K17" i="9"/>
  <c r="K18" i="9"/>
  <c r="Q18" i="9" s="1"/>
  <c r="K19" i="9"/>
  <c r="Q19" i="9" s="1"/>
  <c r="K20" i="9"/>
  <c r="Q20" i="9" s="1"/>
  <c r="K21" i="9"/>
  <c r="Q21" i="9" s="1"/>
  <c r="K23" i="9"/>
  <c r="Q23" i="9" s="1"/>
  <c r="K24" i="9"/>
  <c r="Q24" i="9" s="1"/>
  <c r="B3" i="8"/>
  <c r="C3" i="8"/>
  <c r="D3" i="8"/>
  <c r="B4" i="8"/>
  <c r="C4" i="8"/>
  <c r="D4" i="8"/>
  <c r="B5" i="8"/>
  <c r="C5" i="8"/>
  <c r="D5" i="8"/>
  <c r="B6" i="8"/>
  <c r="C6" i="8"/>
  <c r="D6" i="8"/>
  <c r="B7" i="8"/>
  <c r="C7" i="8"/>
  <c r="D7" i="8"/>
  <c r="B8" i="8"/>
  <c r="C8" i="8"/>
  <c r="D8" i="8"/>
  <c r="B9" i="8"/>
  <c r="C9" i="8"/>
  <c r="D9" i="8"/>
  <c r="B10" i="8"/>
  <c r="C10" i="8"/>
  <c r="D10" i="8"/>
  <c r="B11" i="8"/>
  <c r="C11" i="8"/>
  <c r="D11" i="8"/>
  <c r="B12" i="8"/>
  <c r="C12" i="8"/>
  <c r="D12" i="8"/>
  <c r="B13" i="8"/>
  <c r="C13" i="8"/>
  <c r="D13" i="8"/>
  <c r="B14" i="8"/>
  <c r="C14" i="8"/>
  <c r="H14" i="8" s="1"/>
  <c r="D14" i="8"/>
  <c r="B15" i="8"/>
  <c r="C15" i="8"/>
  <c r="D15" i="8"/>
  <c r="B16" i="8"/>
  <c r="C16" i="8"/>
  <c r="D16" i="8"/>
  <c r="B17" i="8"/>
  <c r="C17" i="8"/>
  <c r="D17" i="8"/>
  <c r="B18" i="8"/>
  <c r="C18" i="8"/>
  <c r="D18" i="8"/>
  <c r="B19" i="8"/>
  <c r="C19" i="8"/>
  <c r="D19" i="8"/>
  <c r="B20" i="8"/>
  <c r="C20" i="8"/>
  <c r="D20" i="8"/>
  <c r="B21" i="8"/>
  <c r="C21" i="8"/>
  <c r="D21" i="8"/>
  <c r="B22" i="8"/>
  <c r="C22" i="8"/>
  <c r="D22" i="8"/>
  <c r="B23" i="8"/>
  <c r="C23" i="8"/>
  <c r="D23" i="8"/>
  <c r="B24" i="8"/>
  <c r="C24" i="8"/>
  <c r="D24" i="8"/>
  <c r="U18" i="1"/>
  <c r="U19" i="1"/>
  <c r="U20" i="1"/>
  <c r="U21" i="1"/>
  <c r="U22" i="1"/>
  <c r="U23" i="1"/>
  <c r="U24" i="1"/>
  <c r="R18" i="1"/>
  <c r="R19" i="1"/>
  <c r="R20" i="1"/>
  <c r="R21" i="1"/>
  <c r="R22" i="1"/>
  <c r="R23" i="1"/>
  <c r="R24" i="1"/>
  <c r="O18" i="1"/>
  <c r="O19" i="1"/>
  <c r="O20" i="1"/>
  <c r="O21" i="1"/>
  <c r="O22" i="1"/>
  <c r="O23" i="1"/>
  <c r="O24" i="1"/>
  <c r="O2" i="1"/>
  <c r="N5" i="9"/>
  <c r="N9" i="9"/>
  <c r="N8" i="9"/>
  <c r="N7" i="9"/>
  <c r="N6" i="9"/>
  <c r="N4" i="9"/>
  <c r="N3" i="9"/>
  <c r="N2" i="9"/>
  <c r="D2" i="8"/>
  <c r="C2" i="8"/>
  <c r="B2" i="8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G2" i="12"/>
  <c r="F2" i="12"/>
  <c r="K9" i="9"/>
  <c r="Q9" i="9" s="1"/>
  <c r="K8" i="9"/>
  <c r="K7" i="9"/>
  <c r="Q7" i="9" s="1"/>
  <c r="K6" i="9"/>
  <c r="K5" i="9"/>
  <c r="K4" i="9"/>
  <c r="K3" i="9"/>
  <c r="K2" i="9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2" i="10"/>
  <c r="AX4" i="14"/>
  <c r="AX5" i="14"/>
  <c r="AX6" i="14"/>
  <c r="AX7" i="14"/>
  <c r="AX8" i="14"/>
  <c r="AX9" i="14"/>
  <c r="AX10" i="14"/>
  <c r="AX11" i="14"/>
  <c r="AX12" i="14"/>
  <c r="AX13" i="14"/>
  <c r="AX14" i="14"/>
  <c r="AX15" i="14"/>
  <c r="AX16" i="14"/>
  <c r="AX17" i="14"/>
  <c r="AX18" i="14"/>
  <c r="AX19" i="14"/>
  <c r="AX20" i="14"/>
  <c r="AX21" i="14"/>
  <c r="AX24" i="14"/>
  <c r="AX3" i="14"/>
  <c r="AV26" i="14"/>
  <c r="AU26" i="14"/>
  <c r="H16" i="11" l="1"/>
  <c r="H7" i="11"/>
  <c r="H8" i="11"/>
  <c r="F16" i="11"/>
  <c r="H2" i="11"/>
  <c r="H24" i="11"/>
  <c r="Q17" i="9"/>
  <c r="F22" i="8"/>
  <c r="F8" i="11"/>
  <c r="F24" i="11"/>
  <c r="F15" i="11"/>
  <c r="F7" i="11"/>
  <c r="F6" i="11"/>
  <c r="F14" i="11"/>
  <c r="F11" i="11"/>
  <c r="F3" i="11"/>
  <c r="F21" i="11"/>
  <c r="F13" i="11"/>
  <c r="F5" i="11"/>
  <c r="F20" i="11"/>
  <c r="F4" i="11"/>
  <c r="H15" i="11"/>
  <c r="F22" i="11"/>
  <c r="F12" i="11"/>
  <c r="F2" i="11"/>
  <c r="H23" i="11"/>
  <c r="F18" i="11"/>
  <c r="F17" i="11"/>
  <c r="F9" i="11"/>
  <c r="F19" i="11"/>
  <c r="F10" i="11"/>
  <c r="H5" i="11"/>
  <c r="H4" i="11"/>
  <c r="H21" i="11"/>
  <c r="H20" i="11"/>
  <c r="F23" i="11"/>
  <c r="H19" i="11"/>
  <c r="H18" i="11"/>
  <c r="H17" i="11"/>
  <c r="H13" i="11"/>
  <c r="H12" i="11"/>
  <c r="H11" i="11"/>
  <c r="H10" i="11"/>
  <c r="H9" i="11"/>
  <c r="Q4" i="9"/>
  <c r="Q8" i="9"/>
  <c r="Q3" i="9"/>
  <c r="Q12" i="9"/>
  <c r="Q5" i="9"/>
  <c r="Q2" i="9"/>
  <c r="Q6" i="9"/>
  <c r="F5" i="8"/>
  <c r="F4" i="8"/>
  <c r="F21" i="8"/>
  <c r="H5" i="8"/>
  <c r="F20" i="8"/>
  <c r="F23" i="8"/>
  <c r="H15" i="8"/>
  <c r="H7" i="8"/>
  <c r="F6" i="8"/>
  <c r="H21" i="8"/>
  <c r="H13" i="8"/>
  <c r="F3" i="8"/>
  <c r="F12" i="8"/>
  <c r="H20" i="8"/>
  <c r="H18" i="8"/>
  <c r="F10" i="8"/>
  <c r="H9" i="8"/>
  <c r="H2" i="8"/>
  <c r="H19" i="8"/>
  <c r="F11" i="8"/>
  <c r="H17" i="8"/>
  <c r="H24" i="8"/>
  <c r="H16" i="8"/>
  <c r="H8" i="8"/>
  <c r="H23" i="8"/>
  <c r="H4" i="8"/>
  <c r="F24" i="8"/>
  <c r="H6" i="8"/>
  <c r="H22" i="8"/>
  <c r="H3" i="8"/>
  <c r="F17" i="8"/>
  <c r="F16" i="8"/>
  <c r="F19" i="8"/>
  <c r="F18" i="8"/>
  <c r="F15" i="8"/>
  <c r="F14" i="8"/>
  <c r="F13" i="8"/>
  <c r="H12" i="8"/>
  <c r="H11" i="8"/>
  <c r="F8" i="8"/>
  <c r="F7" i="8"/>
  <c r="H10" i="8"/>
  <c r="F9" i="8"/>
  <c r="AU36" i="7"/>
  <c r="AT36" i="7"/>
  <c r="AU29" i="7"/>
  <c r="AT29" i="7"/>
  <c r="AS29" i="7"/>
  <c r="AR29" i="7"/>
  <c r="AQ29" i="7"/>
  <c r="AP29" i="7"/>
  <c r="AO29" i="7"/>
  <c r="AN29" i="7"/>
  <c r="AM29" i="7"/>
  <c r="AL29" i="7"/>
  <c r="AL31" i="7" s="1"/>
  <c r="AX20" i="7" s="1"/>
  <c r="AK29" i="7"/>
  <c r="AJ29" i="7"/>
  <c r="AI29" i="7"/>
  <c r="AH29" i="7"/>
  <c r="AH31" i="7" s="1"/>
  <c r="AX18" i="7" s="1"/>
  <c r="AG29" i="7"/>
  <c r="AF29" i="7"/>
  <c r="AE29" i="7"/>
  <c r="AD29" i="7"/>
  <c r="AC29" i="7"/>
  <c r="AB29" i="7"/>
  <c r="AA29" i="7"/>
  <c r="Z32" i="7" s="1"/>
  <c r="Z29" i="7"/>
  <c r="F2" i="8"/>
  <c r="AT26" i="14"/>
  <c r="AS26" i="14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AP26" i="14"/>
  <c r="AO26" i="14"/>
  <c r="AR26" i="14"/>
  <c r="AQ26" i="14"/>
  <c r="AN26" i="14"/>
  <c r="AM26" i="14"/>
  <c r="AL26" i="14"/>
  <c r="AK26" i="14"/>
  <c r="AJ26" i="14"/>
  <c r="AI26" i="14"/>
  <c r="AH26" i="14"/>
  <c r="AG26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Y29" i="7"/>
  <c r="X29" i="7"/>
  <c r="X31" i="7" s="1"/>
  <c r="AX13" i="7" s="1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P31" i="7" l="1"/>
  <c r="AX21" i="7" s="1"/>
  <c r="BA13" i="7" s="1"/>
  <c r="N31" i="7"/>
  <c r="AX8" i="7" s="1"/>
  <c r="BA3" i="7" s="1"/>
  <c r="B31" i="7"/>
  <c r="AX2" i="7" s="1"/>
  <c r="BA8" i="7" s="1"/>
  <c r="R32" i="7"/>
  <c r="Z31" i="7"/>
  <c r="AX14" i="7" s="1"/>
  <c r="H31" i="7"/>
  <c r="AX5" i="7" s="1"/>
  <c r="BA4" i="7" s="1"/>
  <c r="AD31" i="7"/>
  <c r="AX16" i="7" s="1"/>
  <c r="AN31" i="7"/>
  <c r="AX22" i="7" s="1"/>
  <c r="AJ31" i="7"/>
  <c r="AX19" i="7" s="1"/>
  <c r="BA9" i="7" s="1"/>
  <c r="F31" i="7"/>
  <c r="AX4" i="7" s="1"/>
  <c r="BA11" i="7" s="1"/>
  <c r="R31" i="7"/>
  <c r="AX10" i="7" s="1"/>
  <c r="B32" i="7"/>
  <c r="J31" i="7"/>
  <c r="AX6" i="7" s="1"/>
  <c r="L32" i="7"/>
  <c r="AF31" i="7"/>
  <c r="AX17" i="7" s="1"/>
  <c r="BA6" i="7" s="1"/>
  <c r="P31" i="7"/>
  <c r="AX9" i="7" s="1"/>
  <c r="AD32" i="7"/>
  <c r="AL32" i="7"/>
  <c r="L31" i="7"/>
  <c r="AX7" i="7" s="1"/>
  <c r="BA10" i="7" s="1"/>
  <c r="J32" i="7"/>
  <c r="AN32" i="7"/>
  <c r="T32" i="7"/>
  <c r="AB31" i="7"/>
  <c r="AX15" i="7" s="1"/>
  <c r="AT31" i="7"/>
  <c r="AX23" i="7" s="1"/>
  <c r="BA7" i="7" s="1"/>
  <c r="AT32" i="7"/>
  <c r="AB32" i="7"/>
  <c r="P32" i="7"/>
  <c r="T31" i="7"/>
  <c r="AX11" i="7" s="1"/>
  <c r="X32" i="7"/>
  <c r="AR32" i="7"/>
  <c r="AR31" i="7"/>
  <c r="AX24" i="7" s="1"/>
  <c r="BA14" i="7" s="1"/>
  <c r="AP32" i="7"/>
  <c r="AJ32" i="7"/>
  <c r="AF32" i="7"/>
  <c r="V32" i="7"/>
  <c r="V31" i="7"/>
  <c r="AX12" i="7" s="1"/>
  <c r="BA12" i="7" s="1"/>
  <c r="N32" i="7"/>
  <c r="H32" i="7"/>
  <c r="F32" i="7"/>
  <c r="D31" i="7"/>
  <c r="AX3" i="7" s="1"/>
  <c r="BA5" i="7" s="1"/>
  <c r="D32" i="7"/>
  <c r="AH32" i="7"/>
</calcChain>
</file>

<file path=xl/sharedStrings.xml><?xml version="1.0" encoding="utf-8"?>
<sst xmlns="http://schemas.openxmlformats.org/spreadsheetml/2006/main" count="817" uniqueCount="84">
  <si>
    <t>Stefan</t>
  </si>
  <si>
    <t>Dan</t>
  </si>
  <si>
    <t>Jared</t>
  </si>
  <si>
    <t>Tom</t>
  </si>
  <si>
    <t>Rico</t>
  </si>
  <si>
    <t>Mr. S</t>
  </si>
  <si>
    <t>Dave</t>
  </si>
  <si>
    <t>Dylan</t>
  </si>
  <si>
    <t>John</t>
  </si>
  <si>
    <t>Justin</t>
  </si>
  <si>
    <t>Total</t>
  </si>
  <si>
    <t>Knowles</t>
  </si>
  <si>
    <t>Total Appearences</t>
  </si>
  <si>
    <t>Mrs. H</t>
  </si>
  <si>
    <t>The MT</t>
  </si>
  <si>
    <t>Kate</t>
  </si>
  <si>
    <t>Neal</t>
  </si>
  <si>
    <t>Eddie</t>
  </si>
  <si>
    <t>Blank</t>
  </si>
  <si>
    <t>Win %</t>
  </si>
  <si>
    <t>Lose %</t>
  </si>
  <si>
    <t>Since 2005</t>
  </si>
  <si>
    <t>1st</t>
  </si>
  <si>
    <t>2nd</t>
  </si>
  <si>
    <t>3rd</t>
  </si>
  <si>
    <t>Mrs. S</t>
  </si>
  <si>
    <t>Steve</t>
  </si>
  <si>
    <t>W/L Seasons</t>
  </si>
  <si>
    <t>Reg. Season Champ</t>
  </si>
  <si>
    <t>Final Placement</t>
  </si>
  <si>
    <t>Trophy Winner</t>
  </si>
  <si>
    <t>4th</t>
  </si>
  <si>
    <t>Record</t>
  </si>
  <si>
    <t>14-1</t>
  </si>
  <si>
    <t>8-5</t>
  </si>
  <si>
    <t>9-4</t>
  </si>
  <si>
    <t>10-4</t>
  </si>
  <si>
    <t>7-6</t>
  </si>
  <si>
    <t>10-3</t>
  </si>
  <si>
    <t>11-4</t>
  </si>
  <si>
    <t>12-1</t>
  </si>
  <si>
    <t>5-8</t>
  </si>
  <si>
    <t>9-5</t>
  </si>
  <si>
    <t>Champs</t>
  </si>
  <si>
    <t>Conversions</t>
  </si>
  <si>
    <t>Percentage</t>
  </si>
  <si>
    <t>Divisions Won</t>
  </si>
  <si>
    <t>Top Points</t>
  </si>
  <si>
    <t>Bottom Points</t>
  </si>
  <si>
    <t>Mr. Siwula</t>
  </si>
  <si>
    <t>Mrs.H</t>
  </si>
  <si>
    <t>Mrs. Siwula</t>
  </si>
  <si>
    <t>Ryan</t>
  </si>
  <si>
    <t>Nate</t>
  </si>
  <si>
    <t>5th</t>
  </si>
  <si>
    <t>6th</t>
  </si>
  <si>
    <t>7th</t>
  </si>
  <si>
    <t>8th</t>
  </si>
  <si>
    <t>9th</t>
  </si>
  <si>
    <t>10th</t>
  </si>
  <si>
    <t>11th</t>
  </si>
  <si>
    <t>12th</t>
  </si>
  <si>
    <t>Average</t>
  </si>
  <si>
    <t>11-2</t>
  </si>
  <si>
    <t>Mystery Team</t>
  </si>
  <si>
    <t>11-3</t>
  </si>
  <si>
    <t>8-6</t>
  </si>
  <si>
    <t>7-4</t>
  </si>
  <si>
    <t>13-0</t>
  </si>
  <si>
    <t>Kari</t>
  </si>
  <si>
    <t>19-7</t>
  </si>
  <si>
    <t>Ian</t>
  </si>
  <si>
    <t>22-6</t>
  </si>
  <si>
    <t>21-7</t>
  </si>
  <si>
    <t>18-10</t>
  </si>
  <si>
    <t>Beau</t>
  </si>
  <si>
    <t>23-5</t>
  </si>
  <si>
    <t>Division Winners</t>
  </si>
  <si>
    <t>Remaining Playoff Teams</t>
  </si>
  <si>
    <t>16-12</t>
  </si>
  <si>
    <t>Pops</t>
  </si>
  <si>
    <t>19-9</t>
  </si>
  <si>
    <t>Champ Appearances</t>
  </si>
  <si>
    <t>Final Appearances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</si>
</sst>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57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i/>
      <u/>
      <sz val="10"/>
      <name val="Arial"/>
      <family val="2"/>
    </font>
    <font>
      <i/>
      <sz val="8"/>
      <color theme="0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5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7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2" fillId="0" borderId="0" xfId="0" applyFont="1"/>
    <xf numFmtId="49" fontId="0" fillId="0" borderId="0" xfId="0" applyNumberFormat="1" applyAlignment="1">
      <alignment horizontal="center"/>
    </xf>
    <xf numFmtId="49" fontId="5" fillId="0" borderId="0" xfId="0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64" fontId="5" fillId="0" borderId="0" xfId="1" applyNumberFormat="1" applyAlignment="1">
      <alignment horizontal="center"/>
    </xf>
    <xf numFmtId="0" fontId="12" fillId="0" borderId="0" xfId="1" applyFont="1" applyAlignment="1">
      <alignment horizontal="center"/>
    </xf>
    <xf numFmtId="2" fontId="5" fillId="0" borderId="0" xfId="1" applyNumberFormat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2" xfId="1" applyBorder="1" applyAlignment="1">
      <alignment horizontal="center"/>
    </xf>
    <xf numFmtId="0" fontId="5" fillId="0" borderId="3" xfId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4" fillId="0" borderId="0" xfId="0" applyFont="1"/>
    <xf numFmtId="1" fontId="12" fillId="0" borderId="16" xfId="1" applyNumberFormat="1" applyFont="1" applyBorder="1" applyAlignment="1">
      <alignment horizontal="center"/>
    </xf>
    <xf numFmtId="1" fontId="10" fillId="0" borderId="17" xfId="1" applyNumberFormat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164" fontId="5" fillId="0" borderId="6" xfId="1" applyNumberFormat="1" applyBorder="1" applyAlignment="1">
      <alignment horizontal="center"/>
    </xf>
    <xf numFmtId="164" fontId="5" fillId="0" borderId="7" xfId="1" applyNumberFormat="1" applyBorder="1" applyAlignment="1">
      <alignment horizontal="center"/>
    </xf>
    <xf numFmtId="164" fontId="5" fillId="0" borderId="13" xfId="1" applyNumberFormat="1" applyBorder="1" applyAlignment="1">
      <alignment horizontal="center"/>
    </xf>
    <xf numFmtId="164" fontId="5" fillId="0" borderId="15" xfId="1" applyNumberFormat="1" applyBorder="1" applyAlignment="1">
      <alignment horizontal="center"/>
    </xf>
    <xf numFmtId="164" fontId="5" fillId="0" borderId="14" xfId="1" applyNumberFormat="1" applyBorder="1" applyAlignment="1">
      <alignment horizontal="center"/>
    </xf>
    <xf numFmtId="164" fontId="5" fillId="0" borderId="8" xfId="1" applyNumberForma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49" fontId="0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13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37"/>
  <sheetViews>
    <sheetView workbookViewId="0">
      <selection activeCell="BA18" sqref="BA18"/>
    </sheetView>
  </sheetViews>
  <sheetFormatPr defaultColWidth="9.140625" defaultRowHeight="12.75" x14ac:dyDescent="0.2"/>
  <cols>
    <col min="1" max="1" width="16.7109375" style="5" bestFit="1" customWidth="1"/>
    <col min="2" max="47" width="3.85546875" style="6" customWidth="1"/>
    <col min="48" max="16384" width="9.140625" style="6"/>
  </cols>
  <sheetData>
    <row r="1" spans="1:54" ht="13.5" thickBot="1" x14ac:dyDescent="0.25"/>
    <row r="2" spans="1:54" s="7" customFormat="1" ht="13.5" thickBot="1" x14ac:dyDescent="0.25">
      <c r="A2" s="5"/>
      <c r="B2" s="67" t="s">
        <v>2</v>
      </c>
      <c r="C2" s="68"/>
      <c r="D2" s="67" t="s">
        <v>7</v>
      </c>
      <c r="E2" s="68"/>
      <c r="F2" s="67" t="s">
        <v>3</v>
      </c>
      <c r="G2" s="68"/>
      <c r="H2" s="67" t="s">
        <v>6</v>
      </c>
      <c r="I2" s="68"/>
      <c r="J2" s="67" t="s">
        <v>14</v>
      </c>
      <c r="K2" s="68"/>
      <c r="L2" s="67" t="s">
        <v>4</v>
      </c>
      <c r="M2" s="68"/>
      <c r="N2" s="67" t="s">
        <v>0</v>
      </c>
      <c r="O2" s="68"/>
      <c r="P2" s="67" t="s">
        <v>11</v>
      </c>
      <c r="Q2" s="68"/>
      <c r="R2" s="67" t="s">
        <v>5</v>
      </c>
      <c r="S2" s="68"/>
      <c r="T2" s="67" t="s">
        <v>8</v>
      </c>
      <c r="U2" s="68"/>
      <c r="V2" s="67" t="s">
        <v>9</v>
      </c>
      <c r="W2" s="68"/>
      <c r="X2" s="67" t="s">
        <v>1</v>
      </c>
      <c r="Y2" s="68"/>
      <c r="Z2" s="67" t="s">
        <v>15</v>
      </c>
      <c r="AA2" s="68"/>
      <c r="AB2" s="67" t="s">
        <v>13</v>
      </c>
      <c r="AC2" s="68"/>
      <c r="AD2" s="67" t="s">
        <v>16</v>
      </c>
      <c r="AE2" s="68"/>
      <c r="AF2" s="67" t="s">
        <v>17</v>
      </c>
      <c r="AG2" s="68"/>
      <c r="AH2" s="67" t="s">
        <v>25</v>
      </c>
      <c r="AI2" s="68"/>
      <c r="AJ2" s="67" t="s">
        <v>26</v>
      </c>
      <c r="AK2" s="68"/>
      <c r="AL2" s="67" t="s">
        <v>52</v>
      </c>
      <c r="AM2" s="68"/>
      <c r="AN2" s="67" t="s">
        <v>69</v>
      </c>
      <c r="AO2" s="68"/>
      <c r="AP2" s="67" t="s">
        <v>53</v>
      </c>
      <c r="AQ2" s="68"/>
      <c r="AR2" s="67" t="s">
        <v>71</v>
      </c>
      <c r="AS2" s="68"/>
      <c r="AT2" s="67" t="s">
        <v>75</v>
      </c>
      <c r="AU2" s="68"/>
      <c r="AW2" s="36" t="s">
        <v>2</v>
      </c>
      <c r="AX2" s="35">
        <f>B31</f>
        <v>52.319587628865982</v>
      </c>
    </row>
    <row r="3" spans="1:54" x14ac:dyDescent="0.2">
      <c r="B3" s="38"/>
      <c r="C3" s="39"/>
      <c r="D3" s="38"/>
      <c r="E3" s="39"/>
      <c r="F3" s="38"/>
      <c r="G3" s="39"/>
      <c r="H3" s="38"/>
      <c r="I3" s="39"/>
      <c r="J3" s="38"/>
      <c r="K3" s="39"/>
      <c r="L3" s="38"/>
      <c r="M3" s="39"/>
      <c r="N3" s="38"/>
      <c r="O3" s="39"/>
      <c r="P3" s="38"/>
      <c r="Q3" s="39"/>
      <c r="R3" s="38"/>
      <c r="S3" s="39"/>
      <c r="T3" s="38"/>
      <c r="U3" s="39"/>
      <c r="V3" s="38"/>
      <c r="W3" s="39"/>
      <c r="X3" s="38"/>
      <c r="Y3" s="39"/>
      <c r="Z3" s="38"/>
      <c r="AA3" s="39"/>
      <c r="AB3" s="38"/>
      <c r="AC3" s="39"/>
      <c r="AD3" s="38"/>
      <c r="AE3" s="39"/>
      <c r="AF3" s="38"/>
      <c r="AG3" s="39"/>
      <c r="AH3" s="38"/>
      <c r="AI3" s="39"/>
      <c r="AJ3" s="38"/>
      <c r="AK3" s="39"/>
      <c r="AL3" s="38"/>
      <c r="AM3" s="39"/>
      <c r="AN3" s="38"/>
      <c r="AO3" s="39"/>
      <c r="AP3" s="38"/>
      <c r="AQ3" s="39"/>
      <c r="AR3" s="38"/>
      <c r="AS3" s="39"/>
      <c r="AT3" s="38"/>
      <c r="AU3" s="39"/>
      <c r="AV3" s="7"/>
      <c r="AW3" s="36" t="s">
        <v>7</v>
      </c>
      <c r="AX3" s="35">
        <f>D31</f>
        <v>56.382978723404257</v>
      </c>
      <c r="AZ3" s="36" t="s">
        <v>0</v>
      </c>
      <c r="BA3" s="37">
        <f>VLOOKUP(AZ3,$AW$2:$AX$24,2,FALSE)</f>
        <v>64.387464387464391</v>
      </c>
      <c r="BB3" s="7" t="s">
        <v>22</v>
      </c>
    </row>
    <row r="4" spans="1:54" x14ac:dyDescent="0.2">
      <c r="A4" s="5">
        <v>2002</v>
      </c>
      <c r="B4" s="8">
        <v>8</v>
      </c>
      <c r="C4" s="42">
        <v>6</v>
      </c>
      <c r="D4" s="40"/>
      <c r="E4" s="41"/>
      <c r="F4" s="10">
        <v>4</v>
      </c>
      <c r="G4" s="43">
        <v>10</v>
      </c>
      <c r="H4" s="10">
        <v>5</v>
      </c>
      <c r="I4" s="43">
        <v>9</v>
      </c>
      <c r="J4" s="8">
        <v>11</v>
      </c>
      <c r="K4" s="42">
        <v>3</v>
      </c>
      <c r="L4" s="40"/>
      <c r="M4" s="41"/>
      <c r="N4" s="40"/>
      <c r="O4" s="41"/>
      <c r="P4" s="40"/>
      <c r="Q4" s="41"/>
      <c r="R4" s="40"/>
      <c r="S4" s="41"/>
      <c r="T4" s="40"/>
      <c r="U4" s="41"/>
      <c r="V4" s="40"/>
      <c r="W4" s="41"/>
      <c r="X4" s="40"/>
      <c r="Y4" s="41"/>
      <c r="Z4" s="40"/>
      <c r="AA4" s="41"/>
      <c r="AB4" s="40"/>
      <c r="AC4" s="41"/>
      <c r="AD4" s="40"/>
      <c r="AE4" s="41"/>
      <c r="AF4" s="40"/>
      <c r="AG4" s="41"/>
      <c r="AH4" s="40"/>
      <c r="AI4" s="41"/>
      <c r="AJ4" s="40"/>
      <c r="AK4" s="41"/>
      <c r="AL4" s="40"/>
      <c r="AM4" s="41"/>
      <c r="AN4" s="40"/>
      <c r="AO4" s="41"/>
      <c r="AP4" s="40"/>
      <c r="AQ4" s="41"/>
      <c r="AR4" s="40"/>
      <c r="AS4" s="41"/>
      <c r="AT4" s="40"/>
      <c r="AU4" s="41"/>
      <c r="AV4" s="7"/>
      <c r="AW4" s="36" t="s">
        <v>3</v>
      </c>
      <c r="AX4" s="35">
        <f>F31</f>
        <v>45.641025641025642</v>
      </c>
      <c r="AZ4" s="36" t="s">
        <v>6</v>
      </c>
      <c r="BA4" s="37">
        <f>VLOOKUP(AZ4,$AW$2:$AX$24,2,FALSE)</f>
        <v>58.090185676392572</v>
      </c>
      <c r="BB4" s="7" t="s">
        <v>23</v>
      </c>
    </row>
    <row r="5" spans="1:54" x14ac:dyDescent="0.2">
      <c r="A5" s="5">
        <v>2003</v>
      </c>
      <c r="B5" s="8">
        <v>7</v>
      </c>
      <c r="C5" s="9">
        <v>4</v>
      </c>
      <c r="D5" s="8">
        <v>6</v>
      </c>
      <c r="E5" s="9">
        <v>5</v>
      </c>
      <c r="F5" s="8">
        <v>6</v>
      </c>
      <c r="G5" s="9">
        <v>5</v>
      </c>
      <c r="H5" s="8">
        <v>6</v>
      </c>
      <c r="I5" s="9">
        <v>5</v>
      </c>
      <c r="J5" s="10">
        <v>3</v>
      </c>
      <c r="K5" s="11">
        <v>8</v>
      </c>
      <c r="L5" s="8"/>
      <c r="M5" s="9"/>
      <c r="N5" s="8"/>
      <c r="O5" s="9"/>
      <c r="P5" s="8"/>
      <c r="Q5" s="9"/>
      <c r="R5" s="8"/>
      <c r="S5" s="9"/>
      <c r="T5" s="8"/>
      <c r="U5" s="9"/>
      <c r="V5" s="8"/>
      <c r="W5" s="9"/>
      <c r="X5" s="8"/>
      <c r="Y5" s="9"/>
      <c r="Z5" s="8"/>
      <c r="AA5" s="9"/>
      <c r="AB5" s="8"/>
      <c r="AC5" s="9"/>
      <c r="AD5" s="8"/>
      <c r="AE5" s="9"/>
      <c r="AF5" s="8"/>
      <c r="AG5" s="9"/>
      <c r="AH5" s="8"/>
      <c r="AI5" s="9"/>
      <c r="AJ5" s="8"/>
      <c r="AK5" s="9"/>
      <c r="AL5" s="8"/>
      <c r="AM5" s="9"/>
      <c r="AN5" s="8"/>
      <c r="AO5" s="9"/>
      <c r="AP5" s="8"/>
      <c r="AQ5" s="9"/>
      <c r="AR5" s="8"/>
      <c r="AS5" s="9"/>
      <c r="AT5" s="8"/>
      <c r="AU5" s="9"/>
      <c r="AW5" s="36" t="s">
        <v>6</v>
      </c>
      <c r="AX5" s="35">
        <f>H31</f>
        <v>58.090185676392572</v>
      </c>
      <c r="AZ5" s="36" t="s">
        <v>7</v>
      </c>
      <c r="BA5" s="37">
        <f>VLOOKUP(AZ5,$AW$2:$AX$24,2,FALSE)</f>
        <v>56.382978723404257</v>
      </c>
      <c r="BB5" s="7" t="s">
        <v>24</v>
      </c>
    </row>
    <row r="6" spans="1:54" x14ac:dyDescent="0.2">
      <c r="A6" s="5">
        <v>2004</v>
      </c>
      <c r="B6" s="12">
        <v>7</v>
      </c>
      <c r="C6" s="13">
        <v>7</v>
      </c>
      <c r="D6" s="12">
        <v>7</v>
      </c>
      <c r="E6" s="13">
        <v>7</v>
      </c>
      <c r="F6" s="12">
        <v>7</v>
      </c>
      <c r="G6" s="13">
        <v>7</v>
      </c>
      <c r="H6" s="8">
        <v>9</v>
      </c>
      <c r="I6" s="9">
        <v>5</v>
      </c>
      <c r="J6" s="10">
        <v>6</v>
      </c>
      <c r="K6" s="11">
        <v>8</v>
      </c>
      <c r="L6" s="10">
        <v>6</v>
      </c>
      <c r="M6" s="11">
        <v>8</v>
      </c>
      <c r="N6" s="8"/>
      <c r="O6" s="9"/>
      <c r="P6" s="8"/>
      <c r="Q6" s="9"/>
      <c r="R6" s="8"/>
      <c r="S6" s="9"/>
      <c r="T6" s="8"/>
      <c r="U6" s="9"/>
      <c r="V6" s="8"/>
      <c r="W6" s="9"/>
      <c r="X6" s="8"/>
      <c r="Y6" s="9"/>
      <c r="Z6" s="8"/>
      <c r="AA6" s="9"/>
      <c r="AB6" s="8"/>
      <c r="AC6" s="9"/>
      <c r="AD6" s="8"/>
      <c r="AE6" s="9"/>
      <c r="AF6" s="8"/>
      <c r="AG6" s="9"/>
      <c r="AH6" s="8"/>
      <c r="AI6" s="9"/>
      <c r="AJ6" s="8"/>
      <c r="AK6" s="9"/>
      <c r="AL6" s="8"/>
      <c r="AM6" s="9"/>
      <c r="AN6" s="8"/>
      <c r="AO6" s="9"/>
      <c r="AP6" s="8"/>
      <c r="AQ6" s="9"/>
      <c r="AR6" s="8"/>
      <c r="AS6" s="9"/>
      <c r="AT6" s="8"/>
      <c r="AU6" s="9"/>
      <c r="AW6" s="7" t="s">
        <v>14</v>
      </c>
      <c r="AX6" s="35">
        <f>J31</f>
        <v>41.666666666666664</v>
      </c>
      <c r="AZ6" s="36" t="s">
        <v>17</v>
      </c>
      <c r="BA6" s="37">
        <f>VLOOKUP(AZ6,$AW$2:$AX$24,2,FALSE)</f>
        <v>53.877551020408163</v>
      </c>
      <c r="BB6" s="7" t="s">
        <v>31</v>
      </c>
    </row>
    <row r="7" spans="1:54" x14ac:dyDescent="0.2">
      <c r="A7" s="5">
        <v>2005</v>
      </c>
      <c r="B7" s="8">
        <v>9</v>
      </c>
      <c r="C7" s="9">
        <v>4</v>
      </c>
      <c r="D7" s="8">
        <v>10</v>
      </c>
      <c r="E7" s="9">
        <v>3</v>
      </c>
      <c r="F7" s="10">
        <v>6</v>
      </c>
      <c r="G7" s="11">
        <v>7</v>
      </c>
      <c r="H7" s="10">
        <v>6</v>
      </c>
      <c r="I7" s="11">
        <v>7</v>
      </c>
      <c r="J7" s="10">
        <v>4</v>
      </c>
      <c r="K7" s="11">
        <v>9</v>
      </c>
      <c r="L7" s="10">
        <v>2</v>
      </c>
      <c r="M7" s="11">
        <v>11</v>
      </c>
      <c r="N7" s="8">
        <v>9</v>
      </c>
      <c r="O7" s="9">
        <v>4</v>
      </c>
      <c r="P7" s="8">
        <v>7</v>
      </c>
      <c r="Q7" s="9">
        <v>6</v>
      </c>
      <c r="R7" s="10">
        <v>6</v>
      </c>
      <c r="S7" s="11">
        <v>7</v>
      </c>
      <c r="T7" s="10">
        <v>5</v>
      </c>
      <c r="U7" s="11">
        <v>8</v>
      </c>
      <c r="V7" s="8"/>
      <c r="W7" s="9"/>
      <c r="X7" s="8"/>
      <c r="Y7" s="9"/>
      <c r="Z7" s="8"/>
      <c r="AA7" s="9"/>
      <c r="AB7" s="8"/>
      <c r="AC7" s="9"/>
      <c r="AD7" s="8"/>
      <c r="AE7" s="9"/>
      <c r="AF7" s="8"/>
      <c r="AG7" s="9"/>
      <c r="AH7" s="8"/>
      <c r="AI7" s="9"/>
      <c r="AJ7" s="8"/>
      <c r="AK7" s="9"/>
      <c r="AL7" s="8"/>
      <c r="AM7" s="9"/>
      <c r="AN7" s="8"/>
      <c r="AO7" s="9"/>
      <c r="AP7" s="8"/>
      <c r="AQ7" s="9"/>
      <c r="AR7" s="8"/>
      <c r="AS7" s="9"/>
      <c r="AT7" s="8"/>
      <c r="AU7" s="9"/>
      <c r="AW7" s="36" t="s">
        <v>4</v>
      </c>
      <c r="AX7" s="35">
        <f>L31</f>
        <v>45.879120879120876</v>
      </c>
      <c r="AZ7" s="36" t="s">
        <v>75</v>
      </c>
      <c r="BA7" s="37">
        <f>VLOOKUP(AZ7,$AW$2:$AX$24,2,FALSE)</f>
        <v>52.38095238095238</v>
      </c>
      <c r="BB7" s="7" t="s">
        <v>54</v>
      </c>
    </row>
    <row r="8" spans="1:54" x14ac:dyDescent="0.2">
      <c r="A8" s="5">
        <v>2006</v>
      </c>
      <c r="B8" s="8">
        <v>10</v>
      </c>
      <c r="C8" s="9">
        <v>3</v>
      </c>
      <c r="D8" s="10">
        <v>6</v>
      </c>
      <c r="E8" s="11">
        <v>7</v>
      </c>
      <c r="F8" s="8">
        <v>8</v>
      </c>
      <c r="G8" s="9">
        <v>5</v>
      </c>
      <c r="H8" s="10">
        <v>3</v>
      </c>
      <c r="I8" s="11">
        <v>10</v>
      </c>
      <c r="J8" s="8">
        <v>7</v>
      </c>
      <c r="K8" s="9">
        <v>6</v>
      </c>
      <c r="L8" s="8">
        <v>7</v>
      </c>
      <c r="M8" s="9">
        <v>6</v>
      </c>
      <c r="N8" s="8">
        <v>8</v>
      </c>
      <c r="O8" s="9">
        <v>5</v>
      </c>
      <c r="P8" s="10">
        <v>5</v>
      </c>
      <c r="Q8" s="11">
        <v>8</v>
      </c>
      <c r="R8" s="8">
        <v>8</v>
      </c>
      <c r="S8" s="9">
        <v>5</v>
      </c>
      <c r="T8" s="10">
        <v>4</v>
      </c>
      <c r="U8" s="11">
        <v>9</v>
      </c>
      <c r="V8" s="8">
        <v>7</v>
      </c>
      <c r="W8" s="9">
        <v>6</v>
      </c>
      <c r="X8" s="10">
        <v>5</v>
      </c>
      <c r="Y8" s="11">
        <v>8</v>
      </c>
      <c r="Z8" s="8"/>
      <c r="AA8" s="9"/>
      <c r="AB8" s="8"/>
      <c r="AC8" s="9"/>
      <c r="AD8" s="8"/>
      <c r="AE8" s="9"/>
      <c r="AF8" s="8"/>
      <c r="AG8" s="9"/>
      <c r="AH8" s="8"/>
      <c r="AI8" s="9"/>
      <c r="AJ8" s="8"/>
      <c r="AK8" s="9"/>
      <c r="AL8" s="8"/>
      <c r="AM8" s="9"/>
      <c r="AN8" s="8"/>
      <c r="AO8" s="9"/>
      <c r="AP8" s="8"/>
      <c r="AQ8" s="9"/>
      <c r="AR8" s="8"/>
      <c r="AS8" s="9"/>
      <c r="AT8" s="8"/>
      <c r="AU8" s="9"/>
      <c r="AW8" s="36" t="s">
        <v>0</v>
      </c>
      <c r="AX8" s="35">
        <f>N31</f>
        <v>64.387464387464391</v>
      </c>
      <c r="AZ8" s="36" t="s">
        <v>2</v>
      </c>
      <c r="BA8" s="37">
        <f>VLOOKUP(AZ8,$AW$2:$AX$24,2,FALSE)</f>
        <v>52.319587628865982</v>
      </c>
      <c r="BB8" s="7" t="s">
        <v>55</v>
      </c>
    </row>
    <row r="9" spans="1:54" x14ac:dyDescent="0.2">
      <c r="A9" s="5">
        <v>2007</v>
      </c>
      <c r="B9" s="8">
        <v>8</v>
      </c>
      <c r="C9" s="9">
        <v>5</v>
      </c>
      <c r="D9" s="8">
        <v>10</v>
      </c>
      <c r="E9" s="9">
        <v>3</v>
      </c>
      <c r="F9" s="10">
        <v>3</v>
      </c>
      <c r="G9" s="11">
        <v>10</v>
      </c>
      <c r="H9" s="8">
        <v>7</v>
      </c>
      <c r="I9" s="9">
        <v>6</v>
      </c>
      <c r="J9" s="10">
        <v>6</v>
      </c>
      <c r="K9" s="11">
        <v>7</v>
      </c>
      <c r="L9" s="8">
        <v>7</v>
      </c>
      <c r="M9" s="9">
        <v>6</v>
      </c>
      <c r="N9" s="8">
        <v>12</v>
      </c>
      <c r="O9" s="9">
        <v>1</v>
      </c>
      <c r="P9" s="10">
        <v>4</v>
      </c>
      <c r="Q9" s="11">
        <v>9</v>
      </c>
      <c r="R9" s="8">
        <v>8</v>
      </c>
      <c r="S9" s="9">
        <v>5</v>
      </c>
      <c r="T9" s="10">
        <v>6</v>
      </c>
      <c r="U9" s="11">
        <v>7</v>
      </c>
      <c r="V9" s="10">
        <v>6</v>
      </c>
      <c r="W9" s="11">
        <v>7</v>
      </c>
      <c r="X9" s="10">
        <v>1</v>
      </c>
      <c r="Y9" s="11">
        <v>12</v>
      </c>
      <c r="Z9" s="8"/>
      <c r="AA9" s="9"/>
      <c r="AB9" s="8"/>
      <c r="AC9" s="9"/>
      <c r="AD9" s="8"/>
      <c r="AE9" s="9"/>
      <c r="AF9" s="8"/>
      <c r="AG9" s="9"/>
      <c r="AH9" s="8"/>
      <c r="AI9" s="9"/>
      <c r="AJ9" s="8"/>
      <c r="AK9" s="9"/>
      <c r="AL9" s="8"/>
      <c r="AM9" s="9"/>
      <c r="AN9" s="8"/>
      <c r="AO9" s="9"/>
      <c r="AP9" s="8"/>
      <c r="AQ9" s="9"/>
      <c r="AR9" s="8"/>
      <c r="AS9" s="9"/>
      <c r="AT9" s="8"/>
      <c r="AU9" s="9"/>
      <c r="AW9" s="7" t="s">
        <v>11</v>
      </c>
      <c r="AX9" s="35">
        <f>P31</f>
        <v>42.452830188679243</v>
      </c>
      <c r="AZ9" s="36" t="s">
        <v>26</v>
      </c>
      <c r="BA9" s="37">
        <f>VLOOKUP(AZ9,$AW$2:$AX$24,2,FALSE)</f>
        <v>51.082251082251084</v>
      </c>
      <c r="BB9" s="7" t="s">
        <v>56</v>
      </c>
    </row>
    <row r="10" spans="1:54" x14ac:dyDescent="0.2">
      <c r="A10" s="5">
        <v>2008</v>
      </c>
      <c r="B10" s="10">
        <v>7</v>
      </c>
      <c r="C10" s="11">
        <v>8</v>
      </c>
      <c r="D10" s="10">
        <v>7</v>
      </c>
      <c r="E10" s="11">
        <v>8</v>
      </c>
      <c r="F10" s="8">
        <v>9</v>
      </c>
      <c r="G10" s="9">
        <v>6</v>
      </c>
      <c r="H10" s="8">
        <v>14</v>
      </c>
      <c r="I10" s="9">
        <v>1</v>
      </c>
      <c r="J10" s="8">
        <v>9</v>
      </c>
      <c r="K10" s="9">
        <v>6</v>
      </c>
      <c r="L10" s="8">
        <v>11</v>
      </c>
      <c r="M10" s="9">
        <v>4</v>
      </c>
      <c r="N10" s="10">
        <v>5</v>
      </c>
      <c r="O10" s="11">
        <v>10</v>
      </c>
      <c r="P10" s="10">
        <v>5</v>
      </c>
      <c r="Q10" s="11">
        <v>10</v>
      </c>
      <c r="R10" s="10">
        <v>6</v>
      </c>
      <c r="S10" s="11">
        <v>9</v>
      </c>
      <c r="T10" s="10">
        <v>5</v>
      </c>
      <c r="U10" s="11">
        <v>10</v>
      </c>
      <c r="V10" s="10">
        <v>5</v>
      </c>
      <c r="W10" s="11">
        <v>10</v>
      </c>
      <c r="X10" s="10">
        <v>2</v>
      </c>
      <c r="Y10" s="11">
        <v>13</v>
      </c>
      <c r="Z10" s="8"/>
      <c r="AA10" s="9"/>
      <c r="AB10" s="8"/>
      <c r="AC10" s="9"/>
      <c r="AD10" s="8"/>
      <c r="AE10" s="9"/>
      <c r="AF10" s="8"/>
      <c r="AG10" s="9"/>
      <c r="AH10" s="8"/>
      <c r="AI10" s="9"/>
      <c r="AJ10" s="8"/>
      <c r="AK10" s="9"/>
      <c r="AL10" s="8"/>
      <c r="AM10" s="9"/>
      <c r="AN10" s="8"/>
      <c r="AO10" s="9"/>
      <c r="AP10" s="8"/>
      <c r="AQ10" s="9"/>
      <c r="AR10" s="8"/>
      <c r="AS10" s="9"/>
      <c r="AT10" s="8"/>
      <c r="AU10" s="9"/>
      <c r="AW10" s="7" t="s">
        <v>5</v>
      </c>
      <c r="AX10" s="35">
        <f>R31</f>
        <v>47.19101123595506</v>
      </c>
      <c r="AZ10" s="36" t="s">
        <v>4</v>
      </c>
      <c r="BA10" s="37">
        <f>VLOOKUP(AZ10,$AW$2:$AX$24,2,FALSE)</f>
        <v>45.879120879120876</v>
      </c>
      <c r="BB10" s="7" t="s">
        <v>57</v>
      </c>
    </row>
    <row r="11" spans="1:54" x14ac:dyDescent="0.2">
      <c r="A11" s="5">
        <v>2009</v>
      </c>
      <c r="B11" s="8">
        <v>8</v>
      </c>
      <c r="C11" s="9">
        <v>5</v>
      </c>
      <c r="D11" s="8">
        <v>7</v>
      </c>
      <c r="E11" s="9">
        <v>6</v>
      </c>
      <c r="F11" s="8">
        <v>8</v>
      </c>
      <c r="G11" s="9">
        <v>5</v>
      </c>
      <c r="H11" s="8">
        <v>9</v>
      </c>
      <c r="I11" s="9">
        <v>4</v>
      </c>
      <c r="J11" s="10">
        <v>4</v>
      </c>
      <c r="K11" s="11">
        <v>9</v>
      </c>
      <c r="L11" s="8">
        <v>8</v>
      </c>
      <c r="M11" s="9">
        <v>5</v>
      </c>
      <c r="N11" s="8">
        <v>7</v>
      </c>
      <c r="O11" s="9">
        <v>6</v>
      </c>
      <c r="P11" s="10">
        <v>6</v>
      </c>
      <c r="Q11" s="11">
        <v>7</v>
      </c>
      <c r="R11" s="8">
        <v>8</v>
      </c>
      <c r="S11" s="9">
        <v>5</v>
      </c>
      <c r="T11" s="10">
        <v>6</v>
      </c>
      <c r="U11" s="11">
        <v>7</v>
      </c>
      <c r="V11" s="10">
        <v>6</v>
      </c>
      <c r="W11" s="11">
        <v>7</v>
      </c>
      <c r="X11" s="8"/>
      <c r="Y11" s="9"/>
      <c r="Z11" s="10">
        <v>3</v>
      </c>
      <c r="AA11" s="11">
        <v>10</v>
      </c>
      <c r="AB11" s="10">
        <v>5</v>
      </c>
      <c r="AC11" s="11">
        <v>8</v>
      </c>
      <c r="AD11" s="10">
        <v>5</v>
      </c>
      <c r="AE11" s="11">
        <v>8</v>
      </c>
      <c r="AF11" s="8"/>
      <c r="AG11" s="9"/>
      <c r="AH11" s="8"/>
      <c r="AI11" s="9"/>
      <c r="AJ11" s="8"/>
      <c r="AK11" s="9"/>
      <c r="AL11" s="8"/>
      <c r="AM11" s="9"/>
      <c r="AN11" s="8"/>
      <c r="AO11" s="9"/>
      <c r="AP11" s="8"/>
      <c r="AQ11" s="9"/>
      <c r="AR11" s="8"/>
      <c r="AS11" s="9"/>
      <c r="AT11" s="8"/>
      <c r="AU11" s="9"/>
      <c r="AW11" s="7" t="s">
        <v>8</v>
      </c>
      <c r="AX11" s="35">
        <f>T31</f>
        <v>39.622641509433961</v>
      </c>
      <c r="AZ11" s="36" t="s">
        <v>3</v>
      </c>
      <c r="BA11" s="37">
        <f>VLOOKUP(AZ11,$AW$2:$AX$24,2,FALSE)</f>
        <v>45.641025641025642</v>
      </c>
      <c r="BB11" s="7" t="s">
        <v>58</v>
      </c>
    </row>
    <row r="12" spans="1:54" x14ac:dyDescent="0.2">
      <c r="A12" s="5">
        <v>2010</v>
      </c>
      <c r="B12" s="10">
        <v>5</v>
      </c>
      <c r="C12" s="11">
        <v>8</v>
      </c>
      <c r="D12" s="8">
        <v>11</v>
      </c>
      <c r="E12" s="9">
        <v>2</v>
      </c>
      <c r="F12" s="8">
        <v>8</v>
      </c>
      <c r="G12" s="9">
        <v>5</v>
      </c>
      <c r="H12" s="8"/>
      <c r="I12" s="9"/>
      <c r="J12" s="10">
        <v>3</v>
      </c>
      <c r="K12" s="11">
        <v>10</v>
      </c>
      <c r="L12" s="10">
        <v>4</v>
      </c>
      <c r="M12" s="11">
        <v>9</v>
      </c>
      <c r="N12" s="8">
        <v>8</v>
      </c>
      <c r="O12" s="9">
        <v>5</v>
      </c>
      <c r="P12" s="8">
        <v>8</v>
      </c>
      <c r="Q12" s="9">
        <v>5</v>
      </c>
      <c r="R12" s="10">
        <v>6</v>
      </c>
      <c r="S12" s="11">
        <v>7</v>
      </c>
      <c r="T12" s="10">
        <v>4</v>
      </c>
      <c r="U12" s="11">
        <v>9</v>
      </c>
      <c r="V12" s="8">
        <v>8</v>
      </c>
      <c r="W12" s="9">
        <v>5</v>
      </c>
      <c r="X12" s="8"/>
      <c r="Y12" s="9"/>
      <c r="Z12" s="8"/>
      <c r="AA12" s="9"/>
      <c r="AB12" s="8">
        <v>7</v>
      </c>
      <c r="AC12" s="9">
        <v>6</v>
      </c>
      <c r="AD12" s="10">
        <v>6</v>
      </c>
      <c r="AE12" s="11">
        <v>7</v>
      </c>
      <c r="AF12" s="8"/>
      <c r="AG12" s="9"/>
      <c r="AH12" s="8"/>
      <c r="AI12" s="9"/>
      <c r="AJ12" s="8"/>
      <c r="AK12" s="9"/>
      <c r="AL12" s="8"/>
      <c r="AM12" s="9"/>
      <c r="AN12" s="8"/>
      <c r="AO12" s="9"/>
      <c r="AP12" s="8"/>
      <c r="AQ12" s="9"/>
      <c r="AR12" s="8"/>
      <c r="AS12" s="9"/>
      <c r="AT12" s="8"/>
      <c r="AU12" s="9"/>
      <c r="AW12" s="36" t="s">
        <v>9</v>
      </c>
      <c r="AX12" s="35">
        <f>V31</f>
        <v>45.562130177514796</v>
      </c>
      <c r="AZ12" s="36" t="s">
        <v>9</v>
      </c>
      <c r="BA12" s="37">
        <f>VLOOKUP(AZ12,$AW$2:$AX$24,2,FALSE)</f>
        <v>45.562130177514796</v>
      </c>
      <c r="BB12" s="7" t="s">
        <v>59</v>
      </c>
    </row>
    <row r="13" spans="1:54" x14ac:dyDescent="0.2">
      <c r="A13" s="5">
        <v>2011</v>
      </c>
      <c r="B13" s="8">
        <v>7</v>
      </c>
      <c r="C13" s="9">
        <v>6</v>
      </c>
      <c r="D13" s="10">
        <v>5</v>
      </c>
      <c r="E13" s="11">
        <v>8</v>
      </c>
      <c r="F13" s="10">
        <v>3</v>
      </c>
      <c r="G13" s="11">
        <v>10</v>
      </c>
      <c r="H13" s="8">
        <v>9</v>
      </c>
      <c r="I13" s="9">
        <v>4</v>
      </c>
      <c r="J13" s="10">
        <v>2</v>
      </c>
      <c r="K13" s="11">
        <v>11</v>
      </c>
      <c r="L13" s="10">
        <v>6</v>
      </c>
      <c r="M13" s="11">
        <v>7</v>
      </c>
      <c r="N13" s="8">
        <v>7</v>
      </c>
      <c r="O13" s="9">
        <v>6</v>
      </c>
      <c r="P13" s="10">
        <v>5</v>
      </c>
      <c r="Q13" s="11">
        <v>8</v>
      </c>
      <c r="R13" s="10">
        <v>6</v>
      </c>
      <c r="S13" s="11">
        <v>7</v>
      </c>
      <c r="T13" s="8">
        <v>10</v>
      </c>
      <c r="U13" s="9">
        <v>3</v>
      </c>
      <c r="V13" s="8">
        <v>13</v>
      </c>
      <c r="W13" s="9">
        <v>0</v>
      </c>
      <c r="X13" s="8"/>
      <c r="Y13" s="9"/>
      <c r="Z13" s="8"/>
      <c r="AA13" s="9"/>
      <c r="AB13" s="10">
        <v>5</v>
      </c>
      <c r="AC13" s="11">
        <v>8</v>
      </c>
      <c r="AD13" s="8"/>
      <c r="AE13" s="9"/>
      <c r="AF13" s="8"/>
      <c r="AG13" s="9"/>
      <c r="AH13" s="8"/>
      <c r="AI13" s="9"/>
      <c r="AJ13" s="8"/>
      <c r="AK13" s="9"/>
      <c r="AL13" s="8"/>
      <c r="AM13" s="9"/>
      <c r="AN13" s="8"/>
      <c r="AO13" s="9"/>
      <c r="AP13" s="8"/>
      <c r="AQ13" s="9"/>
      <c r="AR13" s="8"/>
      <c r="AS13" s="9"/>
      <c r="AT13" s="8"/>
      <c r="AU13" s="9"/>
      <c r="AW13" s="7" t="s">
        <v>1</v>
      </c>
      <c r="AX13" s="35">
        <f>X31</f>
        <v>36.55913978494624</v>
      </c>
      <c r="AZ13" s="36" t="s">
        <v>53</v>
      </c>
      <c r="BA13" s="37">
        <f>VLOOKUP(AZ13,$AW$2:$AX$24,2,FALSE)</f>
        <v>44.578313253012048</v>
      </c>
      <c r="BB13" s="7" t="s">
        <v>60</v>
      </c>
    </row>
    <row r="14" spans="1:54" x14ac:dyDescent="0.2">
      <c r="A14" s="5">
        <v>2012</v>
      </c>
      <c r="B14" s="8">
        <v>8</v>
      </c>
      <c r="C14" s="9">
        <v>5</v>
      </c>
      <c r="D14" s="8">
        <v>7</v>
      </c>
      <c r="E14" s="9">
        <v>6</v>
      </c>
      <c r="F14" s="10">
        <v>6</v>
      </c>
      <c r="G14" s="11">
        <v>7</v>
      </c>
      <c r="H14" s="8">
        <v>9</v>
      </c>
      <c r="I14" s="9">
        <v>4</v>
      </c>
      <c r="J14" s="8"/>
      <c r="K14" s="9"/>
      <c r="L14" s="8">
        <v>7</v>
      </c>
      <c r="M14" s="9">
        <v>6</v>
      </c>
      <c r="N14" s="8">
        <v>9</v>
      </c>
      <c r="O14" s="9">
        <v>4</v>
      </c>
      <c r="P14" s="10">
        <v>5</v>
      </c>
      <c r="Q14" s="11">
        <v>8</v>
      </c>
      <c r="R14" s="10">
        <v>5</v>
      </c>
      <c r="S14" s="11">
        <v>8</v>
      </c>
      <c r="T14" s="10">
        <v>2</v>
      </c>
      <c r="U14" s="11">
        <v>11</v>
      </c>
      <c r="V14" s="8">
        <v>8</v>
      </c>
      <c r="W14" s="9">
        <v>5</v>
      </c>
      <c r="X14" s="8"/>
      <c r="Y14" s="9"/>
      <c r="Z14" s="8"/>
      <c r="AA14" s="9"/>
      <c r="AB14" s="8">
        <v>7</v>
      </c>
      <c r="AC14" s="9">
        <v>6</v>
      </c>
      <c r="AD14" s="8"/>
      <c r="AE14" s="9"/>
      <c r="AF14" s="8"/>
      <c r="AG14" s="9"/>
      <c r="AH14" s="8"/>
      <c r="AI14" s="9"/>
      <c r="AJ14" s="8"/>
      <c r="AK14" s="9"/>
      <c r="AL14" s="8"/>
      <c r="AM14" s="9"/>
      <c r="AN14" s="10">
        <v>5</v>
      </c>
      <c r="AO14" s="11">
        <v>8</v>
      </c>
      <c r="AP14" s="8"/>
      <c r="AQ14" s="9"/>
      <c r="AR14" s="8"/>
      <c r="AS14" s="9"/>
      <c r="AT14" s="8"/>
      <c r="AU14" s="9"/>
      <c r="AW14" s="7" t="s">
        <v>15</v>
      </c>
      <c r="AX14" s="35">
        <f>Z31</f>
        <v>23.076923076923077</v>
      </c>
      <c r="AZ14" s="36" t="s">
        <v>71</v>
      </c>
      <c r="BA14" s="37">
        <f>VLOOKUP(AZ14,$AW$2:$AX$24,2,FALSE)</f>
        <v>43.571428571428569</v>
      </c>
      <c r="BB14" s="7" t="s">
        <v>61</v>
      </c>
    </row>
    <row r="15" spans="1:54" x14ac:dyDescent="0.2">
      <c r="A15" s="5">
        <v>2013</v>
      </c>
      <c r="B15" s="10">
        <v>4</v>
      </c>
      <c r="C15" s="11">
        <v>10</v>
      </c>
      <c r="D15" s="8">
        <v>10</v>
      </c>
      <c r="E15" s="9">
        <v>4</v>
      </c>
      <c r="F15" s="10">
        <v>4</v>
      </c>
      <c r="G15" s="11">
        <v>10</v>
      </c>
      <c r="H15" s="12">
        <v>7</v>
      </c>
      <c r="I15" s="13">
        <v>7</v>
      </c>
      <c r="J15" s="8"/>
      <c r="K15" s="9"/>
      <c r="L15" s="12">
        <v>7</v>
      </c>
      <c r="M15" s="13">
        <v>7</v>
      </c>
      <c r="N15" s="8">
        <v>9</v>
      </c>
      <c r="O15" s="9">
        <v>5</v>
      </c>
      <c r="P15" s="8"/>
      <c r="Q15" s="9"/>
      <c r="R15" s="8">
        <v>8</v>
      </c>
      <c r="S15" s="9">
        <v>6</v>
      </c>
      <c r="T15" s="8"/>
      <c r="U15" s="9"/>
      <c r="V15" s="10">
        <v>6</v>
      </c>
      <c r="W15" s="11">
        <v>8</v>
      </c>
      <c r="X15" s="8"/>
      <c r="Y15" s="9"/>
      <c r="Z15" s="8"/>
      <c r="AA15" s="9"/>
      <c r="AB15" s="8">
        <v>9</v>
      </c>
      <c r="AC15" s="9">
        <v>5</v>
      </c>
      <c r="AD15" s="8"/>
      <c r="AE15" s="9"/>
      <c r="AF15" s="10">
        <v>6</v>
      </c>
      <c r="AG15" s="11">
        <v>8</v>
      </c>
      <c r="AH15" s="8"/>
      <c r="AI15" s="9"/>
      <c r="AJ15" s="8"/>
      <c r="AK15" s="9"/>
      <c r="AL15" s="8"/>
      <c r="AM15" s="9"/>
      <c r="AN15" s="8"/>
      <c r="AO15" s="9"/>
      <c r="AP15" s="8"/>
      <c r="AQ15" s="9"/>
      <c r="AR15" s="8"/>
      <c r="AS15" s="9"/>
      <c r="AT15" s="8"/>
      <c r="AU15" s="9"/>
      <c r="AW15" s="7" t="s">
        <v>13</v>
      </c>
      <c r="AX15" s="35">
        <f>AB31</f>
        <v>42.857142857142854</v>
      </c>
    </row>
    <row r="16" spans="1:54" x14ac:dyDescent="0.2">
      <c r="A16" s="5">
        <v>2014</v>
      </c>
      <c r="B16" s="8">
        <v>9</v>
      </c>
      <c r="C16" s="9">
        <v>4</v>
      </c>
      <c r="D16" s="8">
        <v>9</v>
      </c>
      <c r="E16" s="9">
        <v>4</v>
      </c>
      <c r="F16" s="10">
        <v>6</v>
      </c>
      <c r="G16" s="11">
        <v>7</v>
      </c>
      <c r="H16" s="10">
        <v>5</v>
      </c>
      <c r="I16" s="11">
        <v>8</v>
      </c>
      <c r="J16" s="8"/>
      <c r="K16" s="9"/>
      <c r="L16" s="10">
        <v>4</v>
      </c>
      <c r="M16" s="11">
        <v>9</v>
      </c>
      <c r="N16" s="8">
        <v>7</v>
      </c>
      <c r="O16" s="9">
        <v>6</v>
      </c>
      <c r="P16" s="8"/>
      <c r="Q16" s="9"/>
      <c r="R16" s="10">
        <v>5</v>
      </c>
      <c r="S16" s="11">
        <v>8</v>
      </c>
      <c r="T16" s="8"/>
      <c r="U16" s="9"/>
      <c r="V16" s="8">
        <v>8</v>
      </c>
      <c r="W16" s="9">
        <v>5</v>
      </c>
      <c r="X16" s="8"/>
      <c r="Y16" s="9"/>
      <c r="Z16" s="8"/>
      <c r="AA16" s="9"/>
      <c r="AB16" s="8">
        <v>7</v>
      </c>
      <c r="AC16" s="9">
        <v>6</v>
      </c>
      <c r="AD16" s="8"/>
      <c r="AE16" s="9"/>
      <c r="AF16" s="8">
        <v>8</v>
      </c>
      <c r="AG16" s="9">
        <v>5</v>
      </c>
      <c r="AH16" s="8">
        <v>7</v>
      </c>
      <c r="AI16" s="9">
        <v>6</v>
      </c>
      <c r="AJ16" s="10">
        <v>3</v>
      </c>
      <c r="AK16" s="11">
        <v>10</v>
      </c>
      <c r="AL16" s="8"/>
      <c r="AM16" s="9"/>
      <c r="AN16" s="8"/>
      <c r="AO16" s="9"/>
      <c r="AP16" s="8"/>
      <c r="AQ16" s="9"/>
      <c r="AR16" s="8"/>
      <c r="AS16" s="9"/>
      <c r="AT16" s="8"/>
      <c r="AU16" s="9"/>
      <c r="AW16" s="7" t="s">
        <v>16</v>
      </c>
      <c r="AX16" s="35">
        <f>AD31</f>
        <v>42.307692307692307</v>
      </c>
    </row>
    <row r="17" spans="1:50" x14ac:dyDescent="0.2">
      <c r="A17" s="5">
        <v>2015</v>
      </c>
      <c r="B17" s="10">
        <v>5</v>
      </c>
      <c r="C17" s="11">
        <v>8</v>
      </c>
      <c r="D17" s="10">
        <v>6</v>
      </c>
      <c r="E17" s="11">
        <v>7</v>
      </c>
      <c r="F17" s="10">
        <v>5</v>
      </c>
      <c r="G17" s="11">
        <v>8</v>
      </c>
      <c r="H17" s="10">
        <v>6</v>
      </c>
      <c r="I17" s="11">
        <v>7</v>
      </c>
      <c r="J17" s="8"/>
      <c r="K17" s="9"/>
      <c r="L17" s="8">
        <v>7</v>
      </c>
      <c r="M17" s="9">
        <v>6</v>
      </c>
      <c r="N17" s="8">
        <v>7</v>
      </c>
      <c r="O17" s="9">
        <v>6</v>
      </c>
      <c r="P17" s="8"/>
      <c r="Q17" s="9"/>
      <c r="R17" s="8">
        <v>9</v>
      </c>
      <c r="S17" s="9">
        <v>4</v>
      </c>
      <c r="T17" s="8"/>
      <c r="U17" s="9"/>
      <c r="V17" s="8">
        <v>10</v>
      </c>
      <c r="W17" s="9">
        <v>3</v>
      </c>
      <c r="X17" s="8"/>
      <c r="Y17" s="9"/>
      <c r="Z17" s="8"/>
      <c r="AA17" s="9"/>
      <c r="AB17" s="10">
        <v>2</v>
      </c>
      <c r="AC17" s="11">
        <v>11</v>
      </c>
      <c r="AD17" s="8"/>
      <c r="AE17" s="9"/>
      <c r="AF17" s="8">
        <v>9</v>
      </c>
      <c r="AG17" s="9">
        <v>4</v>
      </c>
      <c r="AH17" s="8">
        <v>7</v>
      </c>
      <c r="AI17" s="9">
        <v>6</v>
      </c>
      <c r="AJ17" s="10">
        <v>5</v>
      </c>
      <c r="AK17" s="11">
        <v>8</v>
      </c>
      <c r="AL17" s="8"/>
      <c r="AM17" s="9"/>
      <c r="AN17" s="8"/>
      <c r="AO17" s="9"/>
      <c r="AP17" s="8"/>
      <c r="AQ17" s="9"/>
      <c r="AR17" s="8"/>
      <c r="AS17" s="9"/>
      <c r="AT17" s="8"/>
      <c r="AU17" s="9"/>
      <c r="AW17" s="36" t="s">
        <v>17</v>
      </c>
      <c r="AX17" s="35">
        <f>AF31</f>
        <v>53.877551020408163</v>
      </c>
    </row>
    <row r="18" spans="1:50" x14ac:dyDescent="0.2">
      <c r="A18" s="5">
        <v>2016</v>
      </c>
      <c r="B18" s="8">
        <v>8</v>
      </c>
      <c r="C18" s="9">
        <v>5</v>
      </c>
      <c r="D18" s="10">
        <v>6</v>
      </c>
      <c r="E18" s="11">
        <v>7</v>
      </c>
      <c r="F18" s="10">
        <v>6</v>
      </c>
      <c r="G18" s="11">
        <v>7</v>
      </c>
      <c r="H18" s="8">
        <v>10</v>
      </c>
      <c r="I18" s="9">
        <v>3</v>
      </c>
      <c r="J18" s="8"/>
      <c r="K18" s="9"/>
      <c r="L18" s="10">
        <v>2</v>
      </c>
      <c r="M18" s="11">
        <v>10</v>
      </c>
      <c r="N18" s="8">
        <v>10</v>
      </c>
      <c r="O18" s="9">
        <v>3</v>
      </c>
      <c r="P18" s="8"/>
      <c r="Q18" s="9"/>
      <c r="R18" s="8">
        <v>9</v>
      </c>
      <c r="S18" s="9">
        <v>4</v>
      </c>
      <c r="T18" s="8"/>
      <c r="U18" s="9"/>
      <c r="V18" s="10">
        <v>5</v>
      </c>
      <c r="W18" s="11">
        <v>8</v>
      </c>
      <c r="X18" s="8"/>
      <c r="Y18" s="9"/>
      <c r="Z18" s="8"/>
      <c r="AA18" s="9"/>
      <c r="AB18" s="10">
        <v>3</v>
      </c>
      <c r="AC18" s="11">
        <v>10</v>
      </c>
      <c r="AD18" s="8"/>
      <c r="AE18" s="9"/>
      <c r="AF18" s="8">
        <v>7</v>
      </c>
      <c r="AG18" s="9">
        <v>6</v>
      </c>
      <c r="AH18" s="10">
        <v>6</v>
      </c>
      <c r="AI18" s="11">
        <v>7</v>
      </c>
      <c r="AJ18" s="10">
        <v>6</v>
      </c>
      <c r="AK18" s="11">
        <v>7</v>
      </c>
      <c r="AL18" s="8"/>
      <c r="AM18" s="9"/>
      <c r="AN18" s="8"/>
      <c r="AO18" s="9"/>
      <c r="AP18" s="8"/>
      <c r="AQ18" s="9"/>
      <c r="AR18" s="8"/>
      <c r="AS18" s="9"/>
      <c r="AT18" s="8"/>
      <c r="AU18" s="9"/>
      <c r="AW18" s="7" t="s">
        <v>25</v>
      </c>
      <c r="AX18" s="35">
        <f>AH31</f>
        <v>48.07692307692308</v>
      </c>
    </row>
    <row r="19" spans="1:50" x14ac:dyDescent="0.2">
      <c r="A19" s="5">
        <v>2017</v>
      </c>
      <c r="B19" s="8">
        <v>7</v>
      </c>
      <c r="C19" s="9">
        <v>6</v>
      </c>
      <c r="D19" s="10">
        <v>5</v>
      </c>
      <c r="E19" s="11">
        <v>8</v>
      </c>
      <c r="F19" s="10">
        <v>4</v>
      </c>
      <c r="G19" s="11">
        <v>9</v>
      </c>
      <c r="H19" s="8">
        <v>8</v>
      </c>
      <c r="I19" s="9">
        <v>5</v>
      </c>
      <c r="J19" s="8"/>
      <c r="K19" s="9"/>
      <c r="L19" s="10">
        <v>5</v>
      </c>
      <c r="M19" s="11">
        <v>8</v>
      </c>
      <c r="N19" s="10">
        <v>4</v>
      </c>
      <c r="O19" s="11">
        <v>9</v>
      </c>
      <c r="P19" s="8"/>
      <c r="Q19" s="9"/>
      <c r="R19" s="8">
        <v>9</v>
      </c>
      <c r="S19" s="9">
        <v>4</v>
      </c>
      <c r="T19" s="8"/>
      <c r="U19" s="9"/>
      <c r="V19" s="8">
        <v>8</v>
      </c>
      <c r="W19" s="9">
        <v>5</v>
      </c>
      <c r="X19" s="8">
        <v>7</v>
      </c>
      <c r="Y19" s="9">
        <v>6</v>
      </c>
      <c r="Z19" s="8"/>
      <c r="AA19" s="9"/>
      <c r="AB19" s="8"/>
      <c r="AC19" s="9"/>
      <c r="AD19" s="8"/>
      <c r="AE19" s="9"/>
      <c r="AF19" s="8">
        <v>10</v>
      </c>
      <c r="AG19" s="9">
        <v>3</v>
      </c>
      <c r="AH19" s="10">
        <v>5</v>
      </c>
      <c r="AI19" s="11">
        <v>8</v>
      </c>
      <c r="AJ19" s="10">
        <v>6</v>
      </c>
      <c r="AK19" s="11">
        <v>7</v>
      </c>
      <c r="AL19" s="8"/>
      <c r="AM19" s="9"/>
      <c r="AN19" s="8"/>
      <c r="AO19" s="9"/>
      <c r="AP19" s="8"/>
      <c r="AQ19" s="9"/>
      <c r="AR19" s="8"/>
      <c r="AS19" s="9"/>
      <c r="AT19" s="8"/>
      <c r="AU19" s="9"/>
      <c r="AW19" s="36" t="s">
        <v>26</v>
      </c>
      <c r="AX19" s="35">
        <f>AJ31</f>
        <v>51.082251082251084</v>
      </c>
    </row>
    <row r="20" spans="1:50" x14ac:dyDescent="0.2">
      <c r="A20" s="5">
        <v>2018</v>
      </c>
      <c r="B20" s="10">
        <v>5</v>
      </c>
      <c r="C20" s="11">
        <v>8</v>
      </c>
      <c r="D20" s="8">
        <v>8</v>
      </c>
      <c r="E20" s="9">
        <v>5</v>
      </c>
      <c r="F20" s="8">
        <v>8</v>
      </c>
      <c r="G20" s="9">
        <v>5</v>
      </c>
      <c r="H20" s="8">
        <v>7</v>
      </c>
      <c r="I20" s="9">
        <v>6</v>
      </c>
      <c r="J20" s="8"/>
      <c r="K20" s="9"/>
      <c r="L20" s="10">
        <v>6</v>
      </c>
      <c r="M20" s="11">
        <v>7</v>
      </c>
      <c r="N20" s="8">
        <v>10</v>
      </c>
      <c r="O20" s="9">
        <v>3</v>
      </c>
      <c r="P20" s="8"/>
      <c r="Q20" s="9"/>
      <c r="R20" s="10">
        <v>5</v>
      </c>
      <c r="S20" s="11">
        <v>8</v>
      </c>
      <c r="T20" s="8"/>
      <c r="U20" s="9"/>
      <c r="V20" s="8">
        <v>8</v>
      </c>
      <c r="W20" s="9">
        <v>5</v>
      </c>
      <c r="X20" s="8">
        <v>7</v>
      </c>
      <c r="Y20" s="9">
        <v>6</v>
      </c>
      <c r="Z20" s="8"/>
      <c r="AA20" s="9"/>
      <c r="AB20" s="8"/>
      <c r="AC20" s="9"/>
      <c r="AD20" s="8"/>
      <c r="AE20" s="9"/>
      <c r="AF20" s="10">
        <v>5</v>
      </c>
      <c r="AG20" s="11">
        <v>8</v>
      </c>
      <c r="AH20" s="8"/>
      <c r="AI20" s="9"/>
      <c r="AJ20" s="10">
        <v>6</v>
      </c>
      <c r="AK20" s="11">
        <v>7</v>
      </c>
      <c r="AL20" s="10">
        <v>3</v>
      </c>
      <c r="AM20" s="11">
        <v>10</v>
      </c>
      <c r="AN20" s="8"/>
      <c r="AO20" s="9"/>
      <c r="AP20" s="8"/>
      <c r="AQ20" s="9"/>
      <c r="AR20" s="8"/>
      <c r="AS20" s="9"/>
      <c r="AT20" s="8"/>
      <c r="AU20" s="9"/>
      <c r="AW20" s="7" t="s">
        <v>52</v>
      </c>
      <c r="AX20" s="35">
        <f>AL31</f>
        <v>23.076923076923077</v>
      </c>
    </row>
    <row r="21" spans="1:50" x14ac:dyDescent="0.2">
      <c r="A21" s="5">
        <v>2019</v>
      </c>
      <c r="B21" s="8">
        <v>18</v>
      </c>
      <c r="C21" s="9">
        <v>6</v>
      </c>
      <c r="D21" s="10">
        <v>7</v>
      </c>
      <c r="E21" s="11">
        <v>19</v>
      </c>
      <c r="F21" s="8">
        <v>19</v>
      </c>
      <c r="G21" s="9">
        <v>7</v>
      </c>
      <c r="H21" s="8">
        <v>17</v>
      </c>
      <c r="I21" s="9">
        <v>9</v>
      </c>
      <c r="J21" s="8"/>
      <c r="K21" s="9"/>
      <c r="L21" s="8">
        <v>15</v>
      </c>
      <c r="M21" s="9">
        <v>11</v>
      </c>
      <c r="N21" s="8">
        <v>14</v>
      </c>
      <c r="O21" s="9">
        <v>12</v>
      </c>
      <c r="P21" s="8"/>
      <c r="Q21" s="9"/>
      <c r="R21" s="10">
        <v>7</v>
      </c>
      <c r="S21" s="11">
        <v>19</v>
      </c>
      <c r="T21" s="8"/>
      <c r="U21" s="9"/>
      <c r="V21" s="10">
        <v>11</v>
      </c>
      <c r="W21" s="11">
        <v>15</v>
      </c>
      <c r="X21" s="10">
        <v>12</v>
      </c>
      <c r="Y21" s="11">
        <v>14</v>
      </c>
      <c r="Z21" s="8"/>
      <c r="AA21" s="9"/>
      <c r="AB21" s="8"/>
      <c r="AC21" s="9"/>
      <c r="AD21" s="8"/>
      <c r="AE21" s="9"/>
      <c r="AF21" s="10">
        <v>12</v>
      </c>
      <c r="AG21" s="11">
        <v>14</v>
      </c>
      <c r="AH21" s="8"/>
      <c r="AI21" s="9"/>
      <c r="AJ21" s="8">
        <v>17</v>
      </c>
      <c r="AK21" s="9">
        <v>9</v>
      </c>
      <c r="AL21" s="8"/>
      <c r="AM21" s="9"/>
      <c r="AN21" s="8"/>
      <c r="AO21" s="9"/>
      <c r="AP21" s="10">
        <v>8</v>
      </c>
      <c r="AQ21" s="11">
        <v>18</v>
      </c>
      <c r="AR21" s="8"/>
      <c r="AS21" s="9"/>
      <c r="AT21" s="8"/>
      <c r="AU21" s="9"/>
      <c r="AW21" s="36" t="s">
        <v>53</v>
      </c>
      <c r="AX21" s="35">
        <f>AP31</f>
        <v>44.578313253012048</v>
      </c>
    </row>
    <row r="22" spans="1:50" x14ac:dyDescent="0.2">
      <c r="A22" s="5">
        <v>2021</v>
      </c>
      <c r="B22" s="12">
        <v>14</v>
      </c>
      <c r="C22" s="13">
        <v>14</v>
      </c>
      <c r="D22" s="10">
        <v>12</v>
      </c>
      <c r="E22" s="11">
        <v>16</v>
      </c>
      <c r="F22" s="10">
        <v>10</v>
      </c>
      <c r="G22" s="11">
        <v>18</v>
      </c>
      <c r="H22" s="8">
        <v>17</v>
      </c>
      <c r="I22" s="9">
        <v>11</v>
      </c>
      <c r="J22" s="8"/>
      <c r="K22" s="9"/>
      <c r="L22" s="10">
        <v>13</v>
      </c>
      <c r="M22" s="11">
        <v>15</v>
      </c>
      <c r="N22" s="8">
        <v>22</v>
      </c>
      <c r="O22" s="9">
        <v>6</v>
      </c>
      <c r="P22" s="8"/>
      <c r="Q22" s="9"/>
      <c r="R22" s="10">
        <v>8</v>
      </c>
      <c r="S22" s="11">
        <v>20</v>
      </c>
      <c r="T22" s="8"/>
      <c r="U22" s="9"/>
      <c r="V22" s="8">
        <v>16</v>
      </c>
      <c r="W22" s="9">
        <v>12</v>
      </c>
      <c r="X22" s="8"/>
      <c r="Y22" s="9"/>
      <c r="Z22" s="8"/>
      <c r="AA22" s="9"/>
      <c r="AB22" s="8"/>
      <c r="AC22" s="9"/>
      <c r="AD22" s="8"/>
      <c r="AE22" s="9"/>
      <c r="AF22" s="10">
        <v>11</v>
      </c>
      <c r="AG22" s="11">
        <v>17</v>
      </c>
      <c r="AH22" s="8"/>
      <c r="AI22" s="9"/>
      <c r="AJ22" s="8">
        <v>17</v>
      </c>
      <c r="AK22" s="9">
        <v>11</v>
      </c>
      <c r="AL22" s="8"/>
      <c r="AM22" s="9"/>
      <c r="AN22" s="8"/>
      <c r="AO22" s="9"/>
      <c r="AP22" s="12">
        <v>14</v>
      </c>
      <c r="AQ22" s="13">
        <v>14</v>
      </c>
      <c r="AR22" s="12">
        <v>14</v>
      </c>
      <c r="AS22" s="13">
        <v>14</v>
      </c>
      <c r="AT22" s="8"/>
      <c r="AU22" s="9"/>
      <c r="AW22" s="7" t="s">
        <v>69</v>
      </c>
      <c r="AX22" s="35">
        <f>AN31</f>
        <v>38.46153846153846</v>
      </c>
    </row>
    <row r="23" spans="1:50" x14ac:dyDescent="0.2">
      <c r="A23" s="5">
        <v>2022</v>
      </c>
      <c r="B23" s="8">
        <v>16</v>
      </c>
      <c r="C23" s="9">
        <v>12</v>
      </c>
      <c r="D23" s="8">
        <v>18</v>
      </c>
      <c r="E23" s="9">
        <v>10</v>
      </c>
      <c r="F23" s="10">
        <v>9</v>
      </c>
      <c r="G23" s="11">
        <v>19</v>
      </c>
      <c r="H23" s="8">
        <v>21</v>
      </c>
      <c r="I23" s="9">
        <v>7</v>
      </c>
      <c r="J23" s="8"/>
      <c r="K23" s="9"/>
      <c r="L23" s="10">
        <v>8</v>
      </c>
      <c r="M23" s="11">
        <v>20</v>
      </c>
      <c r="N23" s="8">
        <v>20</v>
      </c>
      <c r="O23" s="9">
        <v>8</v>
      </c>
      <c r="P23" s="8"/>
      <c r="Q23" s="9"/>
      <c r="R23" s="10">
        <v>13</v>
      </c>
      <c r="S23" s="11">
        <v>15</v>
      </c>
      <c r="T23" s="8"/>
      <c r="U23" s="9"/>
      <c r="V23" s="10">
        <v>11</v>
      </c>
      <c r="W23" s="11">
        <v>17</v>
      </c>
      <c r="X23" s="8"/>
      <c r="Y23" s="9"/>
      <c r="Z23" s="8"/>
      <c r="AA23" s="9"/>
      <c r="AB23" s="8"/>
      <c r="AC23" s="9"/>
      <c r="AD23" s="8"/>
      <c r="AE23" s="9"/>
      <c r="AF23" s="8">
        <v>18</v>
      </c>
      <c r="AG23" s="9">
        <v>10</v>
      </c>
      <c r="AH23" s="8"/>
      <c r="AI23" s="9"/>
      <c r="AJ23" s="8">
        <v>15</v>
      </c>
      <c r="AK23" s="9">
        <v>13</v>
      </c>
      <c r="AL23" s="8"/>
      <c r="AM23" s="9"/>
      <c r="AN23" s="8"/>
      <c r="AO23" s="9"/>
      <c r="AP23" s="10">
        <v>13</v>
      </c>
      <c r="AQ23" s="11">
        <v>15</v>
      </c>
      <c r="AR23" s="10">
        <v>6</v>
      </c>
      <c r="AS23" s="11">
        <v>22</v>
      </c>
      <c r="AT23" s="8"/>
      <c r="AU23" s="9"/>
      <c r="AW23" s="36" t="s">
        <v>75</v>
      </c>
      <c r="AX23" s="35">
        <f>AT31</f>
        <v>52.38095238095238</v>
      </c>
    </row>
    <row r="24" spans="1:50" x14ac:dyDescent="0.2">
      <c r="A24" s="5">
        <v>2023</v>
      </c>
      <c r="B24" s="10">
        <v>9</v>
      </c>
      <c r="C24" s="11">
        <v>19</v>
      </c>
      <c r="D24" s="8">
        <v>16</v>
      </c>
      <c r="E24" s="9">
        <v>12</v>
      </c>
      <c r="F24" s="8">
        <v>18</v>
      </c>
      <c r="G24" s="9">
        <v>10</v>
      </c>
      <c r="H24" s="12">
        <v>14</v>
      </c>
      <c r="I24" s="13">
        <v>14</v>
      </c>
      <c r="J24" s="8"/>
      <c r="K24" s="9"/>
      <c r="L24" s="8">
        <v>20</v>
      </c>
      <c r="M24" s="9">
        <v>8</v>
      </c>
      <c r="N24" s="8">
        <v>23</v>
      </c>
      <c r="O24" s="9">
        <v>5</v>
      </c>
      <c r="P24" s="8"/>
      <c r="Q24" s="9"/>
      <c r="R24" s="8"/>
      <c r="S24" s="9"/>
      <c r="T24" s="8"/>
      <c r="U24" s="9"/>
      <c r="V24" s="10">
        <v>5</v>
      </c>
      <c r="W24" s="11">
        <v>23</v>
      </c>
      <c r="X24" s="8"/>
      <c r="Y24" s="9"/>
      <c r="Z24" s="8"/>
      <c r="AA24" s="9"/>
      <c r="AB24" s="8"/>
      <c r="AC24" s="9"/>
      <c r="AD24" s="8"/>
      <c r="AE24" s="9"/>
      <c r="AF24" s="8">
        <v>19</v>
      </c>
      <c r="AG24" s="9">
        <v>9</v>
      </c>
      <c r="AH24" s="8"/>
      <c r="AI24" s="9"/>
      <c r="AJ24" s="10">
        <v>12</v>
      </c>
      <c r="AK24" s="11">
        <v>16</v>
      </c>
      <c r="AL24" s="8"/>
      <c r="AM24" s="9"/>
      <c r="AN24" s="8"/>
      <c r="AO24" s="9"/>
      <c r="AP24" s="10">
        <v>6</v>
      </c>
      <c r="AQ24" s="11">
        <v>22</v>
      </c>
      <c r="AR24" s="8">
        <v>16</v>
      </c>
      <c r="AS24" s="9">
        <v>12</v>
      </c>
      <c r="AT24" s="10">
        <v>10</v>
      </c>
      <c r="AU24" s="11">
        <v>18</v>
      </c>
      <c r="AW24" s="36" t="s">
        <v>71</v>
      </c>
      <c r="AX24" s="35">
        <f>AR31</f>
        <v>43.571428571428569</v>
      </c>
    </row>
    <row r="25" spans="1:50" x14ac:dyDescent="0.2">
      <c r="A25" s="5">
        <v>2024</v>
      </c>
      <c r="B25" s="10">
        <v>12</v>
      </c>
      <c r="C25" s="11">
        <v>16</v>
      </c>
      <c r="D25" s="8">
        <v>18</v>
      </c>
      <c r="E25" s="9">
        <v>10</v>
      </c>
      <c r="F25" s="8">
        <v>15</v>
      </c>
      <c r="G25" s="9">
        <v>13</v>
      </c>
      <c r="H25" s="10">
        <v>13</v>
      </c>
      <c r="I25" s="11">
        <v>15</v>
      </c>
      <c r="J25" s="8"/>
      <c r="K25" s="9"/>
      <c r="L25" s="10">
        <v>10</v>
      </c>
      <c r="M25" s="11">
        <v>18</v>
      </c>
      <c r="N25" s="8">
        <v>21</v>
      </c>
      <c r="O25" s="9">
        <v>7</v>
      </c>
      <c r="P25" s="8"/>
      <c r="Q25" s="9"/>
      <c r="R25" s="8"/>
      <c r="S25" s="9"/>
      <c r="T25" s="8"/>
      <c r="U25" s="9"/>
      <c r="V25" s="10">
        <v>3</v>
      </c>
      <c r="W25" s="11">
        <v>25</v>
      </c>
      <c r="X25" s="8"/>
      <c r="Y25" s="9"/>
      <c r="Z25" s="8"/>
      <c r="AA25" s="9"/>
      <c r="AB25" s="8"/>
      <c r="AC25" s="9"/>
      <c r="AD25" s="8"/>
      <c r="AE25" s="9"/>
      <c r="AF25" s="10">
        <v>10</v>
      </c>
      <c r="AG25" s="11">
        <v>18</v>
      </c>
      <c r="AH25" s="8"/>
      <c r="AI25" s="9"/>
      <c r="AJ25" s="8">
        <v>18</v>
      </c>
      <c r="AK25" s="9">
        <v>10</v>
      </c>
      <c r="AL25" s="8"/>
      <c r="AM25" s="9"/>
      <c r="AN25" s="8"/>
      <c r="AO25" s="9"/>
      <c r="AP25" s="8">
        <v>19</v>
      </c>
      <c r="AQ25" s="9">
        <v>9</v>
      </c>
      <c r="AR25" s="12">
        <v>14</v>
      </c>
      <c r="AS25" s="13">
        <v>14</v>
      </c>
      <c r="AT25" s="8">
        <v>15</v>
      </c>
      <c r="AU25" s="9">
        <v>13</v>
      </c>
      <c r="AW25" s="36"/>
      <c r="AX25" s="35"/>
    </row>
    <row r="26" spans="1:50" x14ac:dyDescent="0.2">
      <c r="A26" s="5">
        <v>2025</v>
      </c>
      <c r="B26" s="10">
        <v>12</v>
      </c>
      <c r="C26" s="11">
        <v>16</v>
      </c>
      <c r="D26" s="79">
        <v>21</v>
      </c>
      <c r="E26" s="80">
        <v>7</v>
      </c>
      <c r="F26" s="10">
        <v>6</v>
      </c>
      <c r="G26" s="11">
        <v>22</v>
      </c>
      <c r="H26" s="79">
        <v>17</v>
      </c>
      <c r="I26" s="80">
        <v>11</v>
      </c>
      <c r="J26" s="79"/>
      <c r="K26" s="80"/>
      <c r="L26" s="10">
        <v>12</v>
      </c>
      <c r="M26" s="11">
        <v>16</v>
      </c>
      <c r="N26" s="12">
        <v>14</v>
      </c>
      <c r="O26" s="13">
        <v>14</v>
      </c>
      <c r="P26" s="79"/>
      <c r="Q26" s="80"/>
      <c r="R26" s="79"/>
      <c r="S26" s="80"/>
      <c r="T26" s="79"/>
      <c r="U26" s="80"/>
      <c r="V26" s="10">
        <v>10</v>
      </c>
      <c r="W26" s="11">
        <v>18</v>
      </c>
      <c r="X26" s="79"/>
      <c r="Y26" s="80"/>
      <c r="Z26" s="79"/>
      <c r="AA26" s="80"/>
      <c r="AB26" s="79"/>
      <c r="AC26" s="80"/>
      <c r="AD26" s="79"/>
      <c r="AE26" s="80"/>
      <c r="AF26" s="79">
        <v>17</v>
      </c>
      <c r="AG26" s="80">
        <v>11</v>
      </c>
      <c r="AH26" s="79"/>
      <c r="AI26" s="80"/>
      <c r="AJ26" s="10">
        <v>13</v>
      </c>
      <c r="AK26" s="11">
        <v>15</v>
      </c>
      <c r="AL26" s="79"/>
      <c r="AM26" s="80"/>
      <c r="AN26" s="79"/>
      <c r="AO26" s="80"/>
      <c r="AP26" s="12">
        <v>14</v>
      </c>
      <c r="AQ26" s="13">
        <v>14</v>
      </c>
      <c r="AR26" s="10">
        <v>11</v>
      </c>
      <c r="AS26" s="11">
        <v>17</v>
      </c>
      <c r="AT26" s="79">
        <v>19</v>
      </c>
      <c r="AU26" s="80">
        <v>9</v>
      </c>
      <c r="AW26" s="36"/>
      <c r="AX26" s="35"/>
    </row>
    <row r="27" spans="1:50" ht="13.5" thickBot="1" x14ac:dyDescent="0.25">
      <c r="A27" s="5" t="s">
        <v>18</v>
      </c>
      <c r="B27" s="14"/>
      <c r="C27" s="15"/>
      <c r="D27" s="14"/>
      <c r="E27" s="15"/>
      <c r="F27" s="14"/>
      <c r="G27" s="15"/>
      <c r="H27" s="14"/>
      <c r="I27" s="15"/>
      <c r="J27" s="14"/>
      <c r="K27" s="15"/>
      <c r="L27" s="14"/>
      <c r="M27" s="15"/>
      <c r="N27" s="14"/>
      <c r="O27" s="15"/>
      <c r="P27" s="14"/>
      <c r="Q27" s="15"/>
      <c r="R27" s="14"/>
      <c r="S27" s="15"/>
      <c r="T27" s="14"/>
      <c r="U27" s="15"/>
      <c r="V27" s="14"/>
      <c r="W27" s="15"/>
      <c r="X27" s="14"/>
      <c r="Y27" s="15"/>
      <c r="Z27" s="14"/>
      <c r="AA27" s="15"/>
      <c r="AB27" s="14"/>
      <c r="AC27" s="15"/>
      <c r="AD27" s="14"/>
      <c r="AE27" s="15"/>
      <c r="AF27" s="14"/>
      <c r="AG27" s="15"/>
      <c r="AH27" s="14"/>
      <c r="AI27" s="15"/>
      <c r="AJ27" s="14"/>
      <c r="AK27" s="15"/>
      <c r="AL27" s="14"/>
      <c r="AM27" s="15"/>
      <c r="AN27" s="14"/>
      <c r="AO27" s="15"/>
      <c r="AP27" s="14"/>
      <c r="AQ27" s="15"/>
      <c r="AR27" s="14"/>
      <c r="AS27" s="15"/>
      <c r="AT27" s="14"/>
      <c r="AU27" s="15"/>
    </row>
    <row r="28" spans="1:50" ht="13.5" thickBot="1" x14ac:dyDescent="0.25">
      <c r="B28" s="16"/>
      <c r="C28" s="17"/>
      <c r="D28" s="16"/>
      <c r="E28" s="17"/>
      <c r="F28" s="16"/>
      <c r="G28" s="17"/>
      <c r="H28" s="16"/>
      <c r="I28" s="17"/>
      <c r="J28" s="16"/>
      <c r="K28" s="17"/>
      <c r="L28" s="16"/>
      <c r="M28" s="17"/>
      <c r="N28" s="16"/>
      <c r="O28" s="17"/>
      <c r="P28" s="16"/>
      <c r="Q28" s="17"/>
      <c r="R28" s="16"/>
      <c r="S28" s="17"/>
      <c r="T28" s="16"/>
      <c r="U28" s="17"/>
      <c r="V28" s="16"/>
      <c r="W28" s="17"/>
      <c r="X28" s="16"/>
      <c r="Y28" s="17"/>
      <c r="Z28" s="16"/>
      <c r="AA28" s="17"/>
      <c r="AB28" s="16"/>
      <c r="AC28" s="17"/>
      <c r="AD28" s="16"/>
      <c r="AE28" s="17"/>
      <c r="AF28" s="16"/>
      <c r="AG28" s="17"/>
    </row>
    <row r="29" spans="1:50" x14ac:dyDescent="0.2">
      <c r="A29" s="18" t="s">
        <v>10</v>
      </c>
      <c r="B29" s="19">
        <f t="shared" ref="B29:Y29" si="0">SUM(B3:B28)</f>
        <v>203</v>
      </c>
      <c r="C29" s="20">
        <f t="shared" si="0"/>
        <v>185</v>
      </c>
      <c r="D29" s="21">
        <f t="shared" si="0"/>
        <v>212</v>
      </c>
      <c r="E29" s="20">
        <f t="shared" si="0"/>
        <v>164</v>
      </c>
      <c r="F29" s="21">
        <f t="shared" si="0"/>
        <v>178</v>
      </c>
      <c r="G29" s="20">
        <f t="shared" si="0"/>
        <v>212</v>
      </c>
      <c r="H29" s="21">
        <f t="shared" si="0"/>
        <v>219</v>
      </c>
      <c r="I29" s="20">
        <f t="shared" si="0"/>
        <v>158</v>
      </c>
      <c r="J29" s="21">
        <f t="shared" si="0"/>
        <v>55</v>
      </c>
      <c r="K29" s="20">
        <f t="shared" si="0"/>
        <v>77</v>
      </c>
      <c r="L29" s="21">
        <f t="shared" si="0"/>
        <v>167</v>
      </c>
      <c r="M29" s="20">
        <f t="shared" si="0"/>
        <v>197</v>
      </c>
      <c r="N29" s="21">
        <f t="shared" si="0"/>
        <v>226</v>
      </c>
      <c r="O29" s="20">
        <f t="shared" si="0"/>
        <v>125</v>
      </c>
      <c r="P29" s="21">
        <f t="shared" si="0"/>
        <v>45</v>
      </c>
      <c r="Q29" s="20">
        <f t="shared" si="0"/>
        <v>61</v>
      </c>
      <c r="R29" s="21">
        <f t="shared" si="0"/>
        <v>126</v>
      </c>
      <c r="S29" s="20">
        <f t="shared" si="0"/>
        <v>141</v>
      </c>
      <c r="T29" s="21">
        <f t="shared" si="0"/>
        <v>42</v>
      </c>
      <c r="U29" s="20">
        <f t="shared" si="0"/>
        <v>64</v>
      </c>
      <c r="V29" s="21">
        <f t="shared" si="0"/>
        <v>154</v>
      </c>
      <c r="W29" s="20">
        <f t="shared" si="0"/>
        <v>184</v>
      </c>
      <c r="X29" s="21">
        <f t="shared" si="0"/>
        <v>34</v>
      </c>
      <c r="Y29" s="20">
        <f t="shared" si="0"/>
        <v>59</v>
      </c>
      <c r="Z29" s="21">
        <f t="shared" ref="Z29:AU29" si="1">SUM(Z3:Z28)</f>
        <v>3</v>
      </c>
      <c r="AA29" s="20">
        <f t="shared" si="1"/>
        <v>10</v>
      </c>
      <c r="AB29" s="21">
        <f t="shared" si="1"/>
        <v>45</v>
      </c>
      <c r="AC29" s="20">
        <f t="shared" si="1"/>
        <v>60</v>
      </c>
      <c r="AD29" s="21">
        <f t="shared" si="1"/>
        <v>11</v>
      </c>
      <c r="AE29" s="20">
        <f t="shared" si="1"/>
        <v>15</v>
      </c>
      <c r="AF29" s="21">
        <f t="shared" si="1"/>
        <v>132</v>
      </c>
      <c r="AG29" s="20">
        <f t="shared" si="1"/>
        <v>113</v>
      </c>
      <c r="AH29" s="21">
        <f t="shared" si="1"/>
        <v>25</v>
      </c>
      <c r="AI29" s="20">
        <f t="shared" si="1"/>
        <v>27</v>
      </c>
      <c r="AJ29" s="21">
        <f t="shared" si="1"/>
        <v>118</v>
      </c>
      <c r="AK29" s="20">
        <f t="shared" si="1"/>
        <v>113</v>
      </c>
      <c r="AL29" s="21">
        <f t="shared" si="1"/>
        <v>3</v>
      </c>
      <c r="AM29" s="20">
        <f t="shared" si="1"/>
        <v>10</v>
      </c>
      <c r="AN29" s="21">
        <f t="shared" si="1"/>
        <v>5</v>
      </c>
      <c r="AO29" s="20">
        <f t="shared" si="1"/>
        <v>8</v>
      </c>
      <c r="AP29" s="21">
        <f t="shared" si="1"/>
        <v>74</v>
      </c>
      <c r="AQ29" s="20">
        <f t="shared" si="1"/>
        <v>92</v>
      </c>
      <c r="AR29" s="21">
        <f t="shared" si="1"/>
        <v>61</v>
      </c>
      <c r="AS29" s="20">
        <f t="shared" si="1"/>
        <v>79</v>
      </c>
      <c r="AT29" s="21">
        <f t="shared" si="1"/>
        <v>44</v>
      </c>
      <c r="AU29" s="20">
        <f t="shared" si="1"/>
        <v>40</v>
      </c>
    </row>
    <row r="30" spans="1:50" ht="13.5" thickBot="1" x14ac:dyDescent="0.25"/>
    <row r="31" spans="1:50" ht="13.5" thickBot="1" x14ac:dyDescent="0.25">
      <c r="A31" s="18" t="s">
        <v>19</v>
      </c>
      <c r="B31" s="69">
        <f>(100*B29)/(B29+C29)</f>
        <v>52.319587628865982</v>
      </c>
      <c r="C31" s="74"/>
      <c r="D31" s="69">
        <f>(100*D29)/(D29+E29)</f>
        <v>56.382978723404257</v>
      </c>
      <c r="E31" s="74"/>
      <c r="F31" s="69">
        <f>(100*F29)/(F29+G29)</f>
        <v>45.641025641025642</v>
      </c>
      <c r="G31" s="74"/>
      <c r="H31" s="69">
        <f>(100*H29)/(H29+I29)</f>
        <v>58.090185676392572</v>
      </c>
      <c r="I31" s="74"/>
      <c r="J31" s="69">
        <f>(100*J29)/(J29+K29)</f>
        <v>41.666666666666664</v>
      </c>
      <c r="K31" s="74"/>
      <c r="L31" s="69">
        <f>(100*L29)/(L29+M29)</f>
        <v>45.879120879120876</v>
      </c>
      <c r="M31" s="74"/>
      <c r="N31" s="69">
        <f>(100*N29)/(N29+O29)</f>
        <v>64.387464387464391</v>
      </c>
      <c r="O31" s="74"/>
      <c r="P31" s="69">
        <f>(100*P29)/(P29+Q29)</f>
        <v>42.452830188679243</v>
      </c>
      <c r="Q31" s="74"/>
      <c r="R31" s="69">
        <f>(100*R29)/(R29+S29)</f>
        <v>47.19101123595506</v>
      </c>
      <c r="S31" s="74"/>
      <c r="T31" s="69">
        <f>(100*T29)/(T29+U29)</f>
        <v>39.622641509433961</v>
      </c>
      <c r="U31" s="74"/>
      <c r="V31" s="69">
        <f>(100*V29)/(V29+W29)</f>
        <v>45.562130177514796</v>
      </c>
      <c r="W31" s="74"/>
      <c r="X31" s="69">
        <f>(100*X29)/(X29+Y29)</f>
        <v>36.55913978494624</v>
      </c>
      <c r="Y31" s="74"/>
      <c r="Z31" s="69">
        <f>(100*Z29)/(Z29+AA29)</f>
        <v>23.076923076923077</v>
      </c>
      <c r="AA31" s="74"/>
      <c r="AB31" s="69">
        <f>(100*AB29)/(AB29+AC29)</f>
        <v>42.857142857142854</v>
      </c>
      <c r="AC31" s="74"/>
      <c r="AD31" s="69">
        <f>(100*AD29)/(AD29+AE29)</f>
        <v>42.307692307692307</v>
      </c>
      <c r="AE31" s="70"/>
      <c r="AF31" s="69">
        <f>(100*AF29)/(AF29+AG29)</f>
        <v>53.877551020408163</v>
      </c>
      <c r="AG31" s="70"/>
      <c r="AH31" s="69">
        <f>(100*AH29)/(AH29+AI29)</f>
        <v>48.07692307692308</v>
      </c>
      <c r="AI31" s="70"/>
      <c r="AJ31" s="69">
        <f>(100*AJ29)/(AJ29+AK29)</f>
        <v>51.082251082251084</v>
      </c>
      <c r="AK31" s="70"/>
      <c r="AL31" s="69">
        <f>(100*AL29)/(AL29+AM29)</f>
        <v>23.076923076923077</v>
      </c>
      <c r="AM31" s="70"/>
      <c r="AN31" s="69">
        <f>(100*AN29)/(AN29+AO29)</f>
        <v>38.46153846153846</v>
      </c>
      <c r="AO31" s="70"/>
      <c r="AP31" s="69">
        <f>(100*AP29)/(AP29+AQ29)</f>
        <v>44.578313253012048</v>
      </c>
      <c r="AQ31" s="70"/>
      <c r="AR31" s="69">
        <f>(100*AR29)/(AR29+AS29)</f>
        <v>43.571428571428569</v>
      </c>
      <c r="AS31" s="70"/>
      <c r="AT31" s="69">
        <f>(100*AT29)/(AT29+AU29)</f>
        <v>52.38095238095238</v>
      </c>
      <c r="AU31" s="70"/>
    </row>
    <row r="32" spans="1:50" ht="13.5" thickBot="1" x14ac:dyDescent="0.25">
      <c r="A32" s="18" t="s">
        <v>20</v>
      </c>
      <c r="B32" s="71">
        <f>(100*C29)/(B29+C29)</f>
        <v>47.680412371134018</v>
      </c>
      <c r="C32" s="72"/>
      <c r="D32" s="71">
        <f>(100*E29)/(D29+E29)</f>
        <v>43.617021276595743</v>
      </c>
      <c r="E32" s="72"/>
      <c r="F32" s="71">
        <f>(100*G29)/(F29+G29)</f>
        <v>54.358974358974358</v>
      </c>
      <c r="G32" s="72"/>
      <c r="H32" s="71">
        <f>(100*I29)/(H29+I29)</f>
        <v>41.909814323607428</v>
      </c>
      <c r="I32" s="72"/>
      <c r="J32" s="71">
        <f>(100*K29)/(J29+K29)</f>
        <v>58.333333333333336</v>
      </c>
      <c r="K32" s="72"/>
      <c r="L32" s="71">
        <f>(100*M29)/(L29+M29)</f>
        <v>54.120879120879124</v>
      </c>
      <c r="M32" s="72"/>
      <c r="N32" s="71">
        <f>(100*O29)/(N29+O29)</f>
        <v>35.612535612535609</v>
      </c>
      <c r="O32" s="72"/>
      <c r="P32" s="71">
        <f>(100*Q29)/(P29+Q29)</f>
        <v>57.547169811320757</v>
      </c>
      <c r="Q32" s="72"/>
      <c r="R32" s="71">
        <f>(100*S29)/(R29+S29)</f>
        <v>52.80898876404494</v>
      </c>
      <c r="S32" s="72"/>
      <c r="T32" s="71">
        <f>(100*U29)/(T29+U29)</f>
        <v>60.377358490566039</v>
      </c>
      <c r="U32" s="72"/>
      <c r="V32" s="71">
        <f>(100*W29)/(V29+W29)</f>
        <v>54.437869822485204</v>
      </c>
      <c r="W32" s="72"/>
      <c r="X32" s="71">
        <f>(100*Y29)/(X29+Y29)</f>
        <v>63.44086021505376</v>
      </c>
      <c r="Y32" s="72"/>
      <c r="Z32" s="71">
        <f>(100*AA29)/(Z29+AA29)</f>
        <v>76.92307692307692</v>
      </c>
      <c r="AA32" s="72"/>
      <c r="AB32" s="71">
        <f>(100*AC29)/(AB29+AC29)</f>
        <v>57.142857142857146</v>
      </c>
      <c r="AC32" s="72"/>
      <c r="AD32" s="71">
        <f>(100*AE29)/(AD29+AE29)</f>
        <v>57.692307692307693</v>
      </c>
      <c r="AE32" s="73"/>
      <c r="AF32" s="71">
        <f>(100*AG29)/(AF29+AG29)</f>
        <v>46.122448979591837</v>
      </c>
      <c r="AG32" s="73"/>
      <c r="AH32" s="71">
        <f>(100*AI29)/(AH29+AI29)</f>
        <v>51.92307692307692</v>
      </c>
      <c r="AI32" s="73"/>
      <c r="AJ32" s="71">
        <f>(100*AK29)/(AJ29+AK29)</f>
        <v>48.917748917748916</v>
      </c>
      <c r="AK32" s="73"/>
      <c r="AL32" s="71">
        <f>(100*AM29)/(AL29+AM29)</f>
        <v>76.92307692307692</v>
      </c>
      <c r="AM32" s="73"/>
      <c r="AN32" s="71">
        <f>(100*AO29)/(AN29+AO29)</f>
        <v>61.53846153846154</v>
      </c>
      <c r="AO32" s="73"/>
      <c r="AP32" s="71">
        <f>(100*AQ29)/(AP29+AQ29)</f>
        <v>55.421686746987952</v>
      </c>
      <c r="AQ32" s="73"/>
      <c r="AR32" s="71">
        <f>(100*AS29)/(AR29+AS29)</f>
        <v>56.428571428571431</v>
      </c>
      <c r="AS32" s="73"/>
      <c r="AT32" s="71">
        <f>(100*AU29)/(AT29+AU29)</f>
        <v>47.61904761904762</v>
      </c>
      <c r="AU32" s="73"/>
    </row>
    <row r="33" spans="1:47" ht="13.5" thickBot="1" x14ac:dyDescent="0.25"/>
    <row r="34" spans="1:47" ht="13.5" thickTop="1" x14ac:dyDescent="0.2">
      <c r="A34" s="18" t="s">
        <v>27</v>
      </c>
      <c r="B34" s="30">
        <v>13</v>
      </c>
      <c r="C34" s="28">
        <v>8</v>
      </c>
      <c r="D34" s="30">
        <v>13</v>
      </c>
      <c r="E34" s="28">
        <v>8</v>
      </c>
      <c r="F34" s="30">
        <v>9</v>
      </c>
      <c r="G34" s="28">
        <v>13</v>
      </c>
      <c r="H34" s="30">
        <v>14</v>
      </c>
      <c r="I34" s="28">
        <v>6</v>
      </c>
      <c r="J34" s="30">
        <v>3</v>
      </c>
      <c r="K34" s="28">
        <v>7</v>
      </c>
      <c r="L34" s="30">
        <v>8</v>
      </c>
      <c r="M34" s="28">
        <v>12</v>
      </c>
      <c r="N34" s="30">
        <v>17</v>
      </c>
      <c r="O34" s="28">
        <v>2</v>
      </c>
      <c r="P34" s="30">
        <v>2</v>
      </c>
      <c r="Q34" s="28">
        <v>6</v>
      </c>
      <c r="R34" s="30">
        <v>7</v>
      </c>
      <c r="S34" s="28">
        <v>10</v>
      </c>
      <c r="T34" s="30">
        <v>1</v>
      </c>
      <c r="U34" s="28">
        <v>7</v>
      </c>
      <c r="V34" s="30">
        <v>9</v>
      </c>
      <c r="W34" s="28">
        <v>10</v>
      </c>
      <c r="X34" s="30">
        <v>2</v>
      </c>
      <c r="Y34" s="28">
        <v>4</v>
      </c>
      <c r="Z34" s="30">
        <v>0</v>
      </c>
      <c r="AA34" s="28">
        <v>1</v>
      </c>
      <c r="AB34" s="30">
        <v>4</v>
      </c>
      <c r="AC34" s="28">
        <v>4</v>
      </c>
      <c r="AD34" s="30">
        <v>0</v>
      </c>
      <c r="AE34" s="28">
        <v>2</v>
      </c>
      <c r="AF34" s="30">
        <v>7</v>
      </c>
      <c r="AG34" s="28">
        <v>5</v>
      </c>
      <c r="AH34" s="30">
        <v>2</v>
      </c>
      <c r="AI34" s="28">
        <v>2</v>
      </c>
      <c r="AJ34" s="30">
        <v>4</v>
      </c>
      <c r="AK34" s="29">
        <v>7</v>
      </c>
      <c r="AL34" s="30">
        <v>0</v>
      </c>
      <c r="AM34" s="29">
        <v>1</v>
      </c>
      <c r="AN34" s="30">
        <v>0</v>
      </c>
      <c r="AO34" s="29">
        <v>1</v>
      </c>
      <c r="AP34" s="30">
        <v>1</v>
      </c>
      <c r="AQ34" s="29">
        <v>3</v>
      </c>
      <c r="AR34" s="30">
        <v>1</v>
      </c>
      <c r="AS34" s="29">
        <v>2</v>
      </c>
      <c r="AT34" s="30">
        <v>2</v>
      </c>
      <c r="AU34" s="29">
        <v>1</v>
      </c>
    </row>
    <row r="35" spans="1:47" ht="13.5" thickBot="1" x14ac:dyDescent="0.25"/>
    <row r="36" spans="1:47" ht="14.25" thickTop="1" thickBot="1" x14ac:dyDescent="0.25">
      <c r="A36" s="18" t="s">
        <v>62</v>
      </c>
      <c r="B36" s="65">
        <f t="shared" ref="B36:AS36" si="2">AVERAGE(B4:B27)</f>
        <v>8.8260869565217384</v>
      </c>
      <c r="C36" s="66">
        <f t="shared" si="2"/>
        <v>8.0434782608695645</v>
      </c>
      <c r="D36" s="65">
        <f t="shared" si="2"/>
        <v>9.6363636363636367</v>
      </c>
      <c r="E36" s="66">
        <f t="shared" si="2"/>
        <v>7.4545454545454541</v>
      </c>
      <c r="F36" s="65">
        <f t="shared" si="2"/>
        <v>7.7391304347826084</v>
      </c>
      <c r="G36" s="66">
        <f t="shared" si="2"/>
        <v>9.2173913043478262</v>
      </c>
      <c r="H36" s="65">
        <f t="shared" si="2"/>
        <v>9.954545454545455</v>
      </c>
      <c r="I36" s="66">
        <f t="shared" si="2"/>
        <v>7.1818181818181817</v>
      </c>
      <c r="J36" s="65">
        <f t="shared" si="2"/>
        <v>5.5</v>
      </c>
      <c r="K36" s="66">
        <f t="shared" si="2"/>
        <v>7.7</v>
      </c>
      <c r="L36" s="65">
        <f t="shared" si="2"/>
        <v>7.9523809523809526</v>
      </c>
      <c r="M36" s="66">
        <f t="shared" si="2"/>
        <v>9.3809523809523814</v>
      </c>
      <c r="N36" s="65">
        <f t="shared" si="2"/>
        <v>11.3</v>
      </c>
      <c r="O36" s="66">
        <f t="shared" si="2"/>
        <v>6.25</v>
      </c>
      <c r="P36" s="65">
        <f t="shared" si="2"/>
        <v>5.625</v>
      </c>
      <c r="Q36" s="66">
        <f t="shared" si="2"/>
        <v>7.625</v>
      </c>
      <c r="R36" s="65">
        <f t="shared" si="2"/>
        <v>7.4117647058823533</v>
      </c>
      <c r="S36" s="66">
        <f t="shared" si="2"/>
        <v>8.2941176470588243</v>
      </c>
      <c r="T36" s="65">
        <f t="shared" si="2"/>
        <v>5.25</v>
      </c>
      <c r="U36" s="66">
        <f t="shared" si="2"/>
        <v>8</v>
      </c>
      <c r="V36" s="65">
        <f t="shared" si="2"/>
        <v>8.1052631578947363</v>
      </c>
      <c r="W36" s="66">
        <f t="shared" si="2"/>
        <v>9.6842105263157894</v>
      </c>
      <c r="X36" s="65">
        <f t="shared" si="2"/>
        <v>5.666666666666667</v>
      </c>
      <c r="Y36" s="66">
        <f t="shared" si="2"/>
        <v>9.8333333333333339</v>
      </c>
      <c r="Z36" s="65">
        <f t="shared" si="2"/>
        <v>3</v>
      </c>
      <c r="AA36" s="66">
        <f t="shared" si="2"/>
        <v>10</v>
      </c>
      <c r="AB36" s="65">
        <f t="shared" si="2"/>
        <v>5.625</v>
      </c>
      <c r="AC36" s="66">
        <f t="shared" si="2"/>
        <v>7.5</v>
      </c>
      <c r="AD36" s="65">
        <f t="shared" si="2"/>
        <v>5.5</v>
      </c>
      <c r="AE36" s="66">
        <f t="shared" si="2"/>
        <v>7.5</v>
      </c>
      <c r="AF36" s="65">
        <f t="shared" si="2"/>
        <v>11</v>
      </c>
      <c r="AG36" s="66">
        <f t="shared" si="2"/>
        <v>9.4166666666666661</v>
      </c>
      <c r="AH36" s="65">
        <f t="shared" si="2"/>
        <v>6.25</v>
      </c>
      <c r="AI36" s="66">
        <f t="shared" si="2"/>
        <v>6.75</v>
      </c>
      <c r="AJ36" s="65">
        <f t="shared" si="2"/>
        <v>10.727272727272727</v>
      </c>
      <c r="AK36" s="66">
        <f t="shared" si="2"/>
        <v>10.272727272727273</v>
      </c>
      <c r="AL36" s="65">
        <f t="shared" si="2"/>
        <v>3</v>
      </c>
      <c r="AM36" s="66">
        <f t="shared" si="2"/>
        <v>10</v>
      </c>
      <c r="AN36" s="65">
        <f t="shared" si="2"/>
        <v>5</v>
      </c>
      <c r="AO36" s="66">
        <f t="shared" si="2"/>
        <v>8</v>
      </c>
      <c r="AP36" s="65">
        <f t="shared" si="2"/>
        <v>12.333333333333334</v>
      </c>
      <c r="AQ36" s="66">
        <f t="shared" si="2"/>
        <v>15.333333333333334</v>
      </c>
      <c r="AR36" s="65">
        <f t="shared" si="2"/>
        <v>12.2</v>
      </c>
      <c r="AS36" s="66">
        <f t="shared" si="2"/>
        <v>15.8</v>
      </c>
      <c r="AT36" s="65">
        <f t="shared" ref="AT36:AU36" si="3">AVERAGE(AT4:AT27)</f>
        <v>14.666666666666666</v>
      </c>
      <c r="AU36" s="66">
        <f t="shared" si="3"/>
        <v>13.333333333333334</v>
      </c>
    </row>
    <row r="37" spans="1:47" ht="13.5" thickTop="1" x14ac:dyDescent="0.2"/>
  </sheetData>
  <sortState xmlns:xlrd2="http://schemas.microsoft.com/office/spreadsheetml/2017/richdata2" ref="AZ3:BA14">
    <sortCondition descending="1" ref="BA3:BA14"/>
  </sortState>
  <mergeCells count="69">
    <mergeCell ref="AT2:AU2"/>
    <mergeCell ref="AT31:AU31"/>
    <mergeCell ref="AT32:AU32"/>
    <mergeCell ref="AP32:AQ32"/>
    <mergeCell ref="AR2:AS2"/>
    <mergeCell ref="AR31:AS31"/>
    <mergeCell ref="AR32:AS32"/>
    <mergeCell ref="AP2:AQ2"/>
    <mergeCell ref="AP31:AQ31"/>
    <mergeCell ref="AD2:AE2"/>
    <mergeCell ref="AN32:AO32"/>
    <mergeCell ref="AF2:AG2"/>
    <mergeCell ref="AB31:AC31"/>
    <mergeCell ref="AD31:AE31"/>
    <mergeCell ref="AN2:AO2"/>
    <mergeCell ref="AL32:AM32"/>
    <mergeCell ref="AN31:AO31"/>
    <mergeCell ref="B31:C31"/>
    <mergeCell ref="D31:E31"/>
    <mergeCell ref="F31:G31"/>
    <mergeCell ref="Z2:AA2"/>
    <mergeCell ref="AB2:AC2"/>
    <mergeCell ref="L2:M2"/>
    <mergeCell ref="B2:C2"/>
    <mergeCell ref="D2:E2"/>
    <mergeCell ref="F2:G2"/>
    <mergeCell ref="H2:I2"/>
    <mergeCell ref="J2:K2"/>
    <mergeCell ref="H31:I31"/>
    <mergeCell ref="J31:K31"/>
    <mergeCell ref="L31:M31"/>
    <mergeCell ref="N31:O31"/>
    <mergeCell ref="P31:Q31"/>
    <mergeCell ref="R31:S31"/>
    <mergeCell ref="N2:O2"/>
    <mergeCell ref="P2:Q2"/>
    <mergeCell ref="R2:S2"/>
    <mergeCell ref="T2:U2"/>
    <mergeCell ref="V2:W2"/>
    <mergeCell ref="X2:Y2"/>
    <mergeCell ref="AF31:AG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1:U31"/>
    <mergeCell ref="V31:W31"/>
    <mergeCell ref="X31:Y31"/>
    <mergeCell ref="Z31:AA31"/>
    <mergeCell ref="T32:U32"/>
    <mergeCell ref="V32:W32"/>
    <mergeCell ref="X32:Y32"/>
    <mergeCell ref="AH32:AI32"/>
    <mergeCell ref="AJ32:AK32"/>
    <mergeCell ref="Z32:AA32"/>
    <mergeCell ref="AB32:AC32"/>
    <mergeCell ref="AD32:AE32"/>
    <mergeCell ref="AF32:AG32"/>
    <mergeCell ref="AH2:AI2"/>
    <mergeCell ref="AJ2:AK2"/>
    <mergeCell ref="AH31:AI31"/>
    <mergeCell ref="AJ31:AK31"/>
    <mergeCell ref="AL2:AM2"/>
    <mergeCell ref="AL31:AM31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846"/>
  <sheetViews>
    <sheetView workbookViewId="0">
      <selection activeCell="O28" sqref="O28"/>
    </sheetView>
  </sheetViews>
  <sheetFormatPr defaultColWidth="9.140625" defaultRowHeight="12.75" x14ac:dyDescent="0.2"/>
  <cols>
    <col min="1" max="1" width="5" style="1" bestFit="1" customWidth="1"/>
    <col min="2" max="2" width="6.28515625" style="1" bestFit="1" customWidth="1"/>
    <col min="3" max="3" width="12.85546875" style="1" bestFit="1" customWidth="1"/>
    <col min="4" max="4" width="6.28515625" style="1" bestFit="1" customWidth="1"/>
    <col min="5" max="5" width="6.5703125" style="1" bestFit="1" customWidth="1"/>
    <col min="6" max="6" width="5" style="53" customWidth="1"/>
    <col min="7" max="7" width="6.5703125" style="1" bestFit="1" customWidth="1"/>
    <col min="8" max="8" width="12.85546875" style="1" bestFit="1" customWidth="1"/>
    <col min="9" max="9" width="5.85546875" style="1" bestFit="1" customWidth="1"/>
    <col min="10" max="10" width="6.28515625" style="1" bestFit="1" customWidth="1"/>
    <col min="11" max="11" width="12.85546875" style="1" bestFit="1" customWidth="1"/>
    <col min="12" max="12" width="4.5703125" style="1" bestFit="1" customWidth="1"/>
    <col min="13" max="13" width="5.7109375" style="53" customWidth="1"/>
    <col min="14" max="15" width="16.140625" style="1" bestFit="1" customWidth="1"/>
    <col min="16" max="16" width="5.7109375" style="53" customWidth="1"/>
    <col min="17" max="17" width="17.5703125" style="1" bestFit="1" customWidth="1"/>
    <col min="18" max="18" width="7" style="1" bestFit="1" customWidth="1"/>
    <col min="19" max="19" width="5.7109375" style="53" customWidth="1"/>
    <col min="20" max="20" width="16.5703125" style="1" bestFit="1" customWidth="1"/>
    <col min="21" max="21" width="7.5703125" style="1" bestFit="1" customWidth="1"/>
    <col min="22" max="22" width="5.7109375" style="53" customWidth="1"/>
    <col min="23" max="23" width="7" style="53" bestFit="1" customWidth="1"/>
    <col min="24" max="102" width="9.140625" style="53"/>
    <col min="103" max="16384" width="9.140625" style="1"/>
  </cols>
  <sheetData>
    <row r="1" spans="1:21" s="53" customFormat="1" x14ac:dyDescent="0.2">
      <c r="B1" s="76" t="s">
        <v>77</v>
      </c>
      <c r="C1" s="76"/>
      <c r="D1" s="76"/>
      <c r="E1" s="76"/>
      <c r="G1" s="76" t="s">
        <v>78</v>
      </c>
      <c r="H1" s="76"/>
      <c r="I1" s="76"/>
      <c r="J1" s="76"/>
      <c r="K1" s="76"/>
      <c r="L1" s="76"/>
      <c r="N1" s="75" t="s">
        <v>12</v>
      </c>
      <c r="O1" s="75"/>
      <c r="Q1" s="75" t="s">
        <v>21</v>
      </c>
      <c r="R1" s="75"/>
      <c r="T1" s="75" t="s">
        <v>46</v>
      </c>
      <c r="U1" s="75"/>
    </row>
    <row r="2" spans="1:21" x14ac:dyDescent="0.2">
      <c r="A2" s="2">
        <v>2002</v>
      </c>
      <c r="B2" s="2"/>
      <c r="C2" s="2"/>
      <c r="D2" s="2"/>
      <c r="E2" s="2"/>
      <c r="F2" s="52"/>
      <c r="G2" s="4" t="s">
        <v>2</v>
      </c>
      <c r="H2" s="4" t="s">
        <v>64</v>
      </c>
      <c r="I2" s="4" t="s">
        <v>3</v>
      </c>
      <c r="J2" s="4" t="s">
        <v>6</v>
      </c>
      <c r="N2" s="50" t="s">
        <v>2</v>
      </c>
      <c r="O2" s="3">
        <f>COUNTIF($B$2:$M$1001,N2)</f>
        <v>15</v>
      </c>
      <c r="Q2" s="50" t="s">
        <v>2</v>
      </c>
      <c r="R2" s="3">
        <f>COUNTIF($B$5:$M$1001,Q2)</f>
        <v>12</v>
      </c>
      <c r="T2" s="50" t="s">
        <v>2</v>
      </c>
      <c r="U2" s="3">
        <f>COUNTIF($B$2:$F$1001,T2)</f>
        <v>6</v>
      </c>
    </row>
    <row r="3" spans="1:21" x14ac:dyDescent="0.2">
      <c r="A3" s="2">
        <v>2003</v>
      </c>
      <c r="B3" s="2"/>
      <c r="C3" s="2"/>
      <c r="D3" s="2"/>
      <c r="E3" s="2"/>
      <c r="F3" s="52"/>
      <c r="G3" s="1" t="s">
        <v>6</v>
      </c>
      <c r="H3" s="1" t="s">
        <v>7</v>
      </c>
      <c r="I3" s="1" t="s">
        <v>2</v>
      </c>
      <c r="J3" s="1" t="s">
        <v>3</v>
      </c>
      <c r="N3" s="50" t="s">
        <v>7</v>
      </c>
      <c r="O3" s="3">
        <f t="shared" ref="O3:O24" si="0">COUNTIF($B$2:$M$1001,N3)</f>
        <v>14</v>
      </c>
      <c r="Q3" s="50" t="s">
        <v>7</v>
      </c>
      <c r="R3" s="3">
        <f t="shared" ref="R3:R24" si="1">COUNTIF($B$5:$M$1001,Q3)</f>
        <v>12</v>
      </c>
      <c r="T3" s="50" t="s">
        <v>7</v>
      </c>
      <c r="U3" s="3">
        <f t="shared" ref="U3:U24" si="2">COUNTIF($B$2:$F$1001,T3)</f>
        <v>9</v>
      </c>
    </row>
    <row r="4" spans="1:21" x14ac:dyDescent="0.2">
      <c r="A4" s="2">
        <v>2004</v>
      </c>
      <c r="B4" s="2"/>
      <c r="C4" s="2"/>
      <c r="D4" s="2"/>
      <c r="E4" s="2"/>
      <c r="F4" s="52"/>
      <c r="G4" s="1" t="s">
        <v>6</v>
      </c>
      <c r="H4" s="1" t="s">
        <v>7</v>
      </c>
      <c r="I4" s="1" t="s">
        <v>2</v>
      </c>
      <c r="J4" s="1" t="s">
        <v>3</v>
      </c>
      <c r="N4" s="50" t="s">
        <v>3</v>
      </c>
      <c r="O4" s="3">
        <f t="shared" si="0"/>
        <v>10</v>
      </c>
      <c r="Q4" s="50" t="s">
        <v>3</v>
      </c>
      <c r="R4" s="3">
        <f t="shared" si="1"/>
        <v>7</v>
      </c>
      <c r="T4" s="50" t="s">
        <v>3</v>
      </c>
      <c r="U4" s="3">
        <f t="shared" si="2"/>
        <v>3</v>
      </c>
    </row>
    <row r="5" spans="1:21" x14ac:dyDescent="0.2">
      <c r="A5" s="2">
        <v>2005</v>
      </c>
      <c r="B5" s="48" t="s">
        <v>7</v>
      </c>
      <c r="C5" s="48" t="s">
        <v>2</v>
      </c>
      <c r="D5" s="2"/>
      <c r="E5" s="2"/>
      <c r="F5" s="52"/>
      <c r="G5" s="1" t="s">
        <v>6</v>
      </c>
      <c r="H5" s="1" t="s">
        <v>11</v>
      </c>
      <c r="I5" s="1" t="s">
        <v>5</v>
      </c>
      <c r="J5" s="1" t="s">
        <v>0</v>
      </c>
      <c r="K5" s="1" t="s">
        <v>64</v>
      </c>
      <c r="L5" s="1" t="s">
        <v>3</v>
      </c>
      <c r="N5" s="50" t="s">
        <v>6</v>
      </c>
      <c r="O5" s="3">
        <f t="shared" si="0"/>
        <v>17</v>
      </c>
      <c r="Q5" s="50" t="s">
        <v>6</v>
      </c>
      <c r="R5" s="3">
        <f t="shared" si="1"/>
        <v>14</v>
      </c>
      <c r="T5" s="50" t="s">
        <v>6</v>
      </c>
      <c r="U5" s="3">
        <f t="shared" si="2"/>
        <v>10</v>
      </c>
    </row>
    <row r="6" spans="1:21" x14ac:dyDescent="0.2">
      <c r="A6" s="2">
        <v>2006</v>
      </c>
      <c r="B6" s="48" t="s">
        <v>2</v>
      </c>
      <c r="C6" s="48" t="s">
        <v>5</v>
      </c>
      <c r="D6" s="48" t="s">
        <v>0</v>
      </c>
      <c r="E6" s="2"/>
      <c r="F6" s="52"/>
      <c r="G6" s="1" t="s">
        <v>1</v>
      </c>
      <c r="H6" s="1" t="s">
        <v>64</v>
      </c>
      <c r="I6" s="1" t="s">
        <v>9</v>
      </c>
      <c r="J6" s="1" t="s">
        <v>3</v>
      </c>
      <c r="K6" s="1" t="s">
        <v>4</v>
      </c>
      <c r="N6" s="50" t="s">
        <v>64</v>
      </c>
      <c r="O6" s="3">
        <f t="shared" si="0"/>
        <v>4</v>
      </c>
      <c r="Q6" s="50" t="s">
        <v>64</v>
      </c>
      <c r="R6" s="3">
        <f t="shared" si="1"/>
        <v>3</v>
      </c>
      <c r="T6" s="50" t="s">
        <v>64</v>
      </c>
      <c r="U6" s="3">
        <f t="shared" si="2"/>
        <v>1</v>
      </c>
    </row>
    <row r="7" spans="1:21" x14ac:dyDescent="0.2">
      <c r="A7" s="2">
        <v>2007</v>
      </c>
      <c r="B7" s="48" t="s">
        <v>7</v>
      </c>
      <c r="C7" s="48" t="s">
        <v>2</v>
      </c>
      <c r="D7" s="48" t="s">
        <v>0</v>
      </c>
      <c r="E7" s="2"/>
      <c r="F7" s="52"/>
      <c r="G7" s="1" t="s">
        <v>6</v>
      </c>
      <c r="H7" s="4" t="s">
        <v>4</v>
      </c>
      <c r="I7" s="1" t="s">
        <v>5</v>
      </c>
      <c r="N7" s="50" t="s">
        <v>4</v>
      </c>
      <c r="O7" s="3">
        <f t="shared" si="0"/>
        <v>8</v>
      </c>
      <c r="Q7" s="50" t="s">
        <v>4</v>
      </c>
      <c r="R7" s="3">
        <f t="shared" si="1"/>
        <v>8</v>
      </c>
      <c r="T7" s="50" t="s">
        <v>4</v>
      </c>
      <c r="U7" s="3">
        <f t="shared" si="2"/>
        <v>2</v>
      </c>
    </row>
    <row r="8" spans="1:21" x14ac:dyDescent="0.2">
      <c r="A8" s="2">
        <v>2008</v>
      </c>
      <c r="B8" s="48" t="s">
        <v>6</v>
      </c>
      <c r="C8" s="48" t="s">
        <v>64</v>
      </c>
      <c r="D8" s="2"/>
      <c r="E8" s="2"/>
      <c r="F8" s="52"/>
      <c r="G8" s="1" t="s">
        <v>4</v>
      </c>
      <c r="H8" s="1" t="s">
        <v>3</v>
      </c>
      <c r="N8" s="50" t="s">
        <v>0</v>
      </c>
      <c r="O8" s="3">
        <f t="shared" si="0"/>
        <v>18</v>
      </c>
      <c r="Q8" s="50" t="s">
        <v>0</v>
      </c>
      <c r="R8" s="3">
        <f t="shared" si="1"/>
        <v>18</v>
      </c>
      <c r="T8" s="50" t="s">
        <v>0</v>
      </c>
      <c r="U8" s="3">
        <f t="shared" si="2"/>
        <v>10</v>
      </c>
    </row>
    <row r="9" spans="1:21" x14ac:dyDescent="0.2">
      <c r="A9" s="2">
        <v>2009</v>
      </c>
      <c r="B9" s="48" t="s">
        <v>6</v>
      </c>
      <c r="C9" s="48" t="s">
        <v>5</v>
      </c>
      <c r="D9" s="48" t="s">
        <v>2</v>
      </c>
      <c r="E9" s="48" t="s">
        <v>3</v>
      </c>
      <c r="F9" s="52"/>
      <c r="G9" s="4" t="s">
        <v>4</v>
      </c>
      <c r="H9" s="4" t="s">
        <v>0</v>
      </c>
      <c r="N9" s="50" t="s">
        <v>11</v>
      </c>
      <c r="O9" s="3">
        <f t="shared" si="0"/>
        <v>2</v>
      </c>
      <c r="Q9" s="50" t="s">
        <v>11</v>
      </c>
      <c r="R9" s="3">
        <f t="shared" si="1"/>
        <v>2</v>
      </c>
      <c r="T9" s="50" t="s">
        <v>11</v>
      </c>
      <c r="U9" s="3">
        <f t="shared" si="2"/>
        <v>0</v>
      </c>
    </row>
    <row r="10" spans="1:21" x14ac:dyDescent="0.2">
      <c r="A10" s="2">
        <v>2010</v>
      </c>
      <c r="B10" s="48" t="s">
        <v>7</v>
      </c>
      <c r="C10" s="48" t="s">
        <v>0</v>
      </c>
      <c r="D10" s="48" t="s">
        <v>3</v>
      </c>
      <c r="E10" s="48" t="s">
        <v>13</v>
      </c>
      <c r="F10" s="52"/>
      <c r="G10" s="4" t="s">
        <v>9</v>
      </c>
      <c r="H10" s="4" t="s">
        <v>11</v>
      </c>
      <c r="N10" s="50" t="s">
        <v>5</v>
      </c>
      <c r="O10" s="3">
        <f t="shared" si="0"/>
        <v>8</v>
      </c>
      <c r="Q10" s="50" t="s">
        <v>5</v>
      </c>
      <c r="R10" s="3">
        <f t="shared" si="1"/>
        <v>8</v>
      </c>
      <c r="T10" s="50" t="s">
        <v>5</v>
      </c>
      <c r="U10" s="3">
        <f t="shared" si="2"/>
        <v>5</v>
      </c>
    </row>
    <row r="11" spans="1:21" x14ac:dyDescent="0.2">
      <c r="A11" s="2">
        <v>2011</v>
      </c>
      <c r="B11" s="48" t="s">
        <v>9</v>
      </c>
      <c r="C11" s="48" t="s">
        <v>8</v>
      </c>
      <c r="D11" s="48" t="s">
        <v>5</v>
      </c>
      <c r="E11" s="48" t="s">
        <v>6</v>
      </c>
      <c r="F11" s="52"/>
      <c r="G11" s="1" t="s">
        <v>0</v>
      </c>
      <c r="H11" s="1" t="s">
        <v>2</v>
      </c>
      <c r="N11" s="50" t="s">
        <v>8</v>
      </c>
      <c r="O11" s="3">
        <f t="shared" si="0"/>
        <v>1</v>
      </c>
      <c r="Q11" s="50" t="s">
        <v>8</v>
      </c>
      <c r="R11" s="3">
        <f t="shared" si="1"/>
        <v>1</v>
      </c>
      <c r="T11" s="50" t="s">
        <v>8</v>
      </c>
      <c r="U11" s="3">
        <f t="shared" si="2"/>
        <v>1</v>
      </c>
    </row>
    <row r="12" spans="1:21" x14ac:dyDescent="0.2">
      <c r="A12" s="2">
        <v>2012</v>
      </c>
      <c r="B12" s="48" t="s">
        <v>0</v>
      </c>
      <c r="C12" s="48" t="s">
        <v>9</v>
      </c>
      <c r="D12" s="48" t="s">
        <v>6</v>
      </c>
      <c r="E12" s="48" t="s">
        <v>7</v>
      </c>
      <c r="F12" s="52"/>
      <c r="G12" s="1" t="s">
        <v>4</v>
      </c>
      <c r="H12" s="1" t="s">
        <v>2</v>
      </c>
      <c r="N12" s="50" t="s">
        <v>9</v>
      </c>
      <c r="O12" s="3">
        <f t="shared" si="0"/>
        <v>9</v>
      </c>
      <c r="Q12" s="50" t="s">
        <v>9</v>
      </c>
      <c r="R12" s="3">
        <f t="shared" si="1"/>
        <v>9</v>
      </c>
      <c r="T12" s="50" t="s">
        <v>9</v>
      </c>
      <c r="U12" s="3">
        <f t="shared" si="2"/>
        <v>3</v>
      </c>
    </row>
    <row r="13" spans="1:21" x14ac:dyDescent="0.2">
      <c r="A13" s="2">
        <v>2013</v>
      </c>
      <c r="B13" s="48" t="s">
        <v>7</v>
      </c>
      <c r="C13" s="48" t="s">
        <v>13</v>
      </c>
      <c r="D13" s="2"/>
      <c r="E13" s="2"/>
      <c r="F13" s="52"/>
      <c r="G13" s="4" t="s">
        <v>6</v>
      </c>
      <c r="H13" s="4" t="s">
        <v>0</v>
      </c>
      <c r="N13" s="50" t="s">
        <v>1</v>
      </c>
      <c r="O13" s="3">
        <f t="shared" si="0"/>
        <v>2</v>
      </c>
      <c r="Q13" s="50" t="s">
        <v>1</v>
      </c>
      <c r="R13" s="3">
        <f t="shared" si="1"/>
        <v>2</v>
      </c>
      <c r="T13" s="50" t="s">
        <v>1</v>
      </c>
      <c r="U13" s="3">
        <f t="shared" si="2"/>
        <v>1</v>
      </c>
    </row>
    <row r="14" spans="1:21" x14ac:dyDescent="0.2">
      <c r="A14" s="2">
        <v>2014</v>
      </c>
      <c r="B14" s="48" t="s">
        <v>7</v>
      </c>
      <c r="C14" s="48" t="s">
        <v>2</v>
      </c>
      <c r="D14" s="48" t="s">
        <v>17</v>
      </c>
      <c r="E14" s="2"/>
      <c r="F14" s="52"/>
      <c r="G14" s="1" t="s">
        <v>13</v>
      </c>
      <c r="H14" s="1" t="s">
        <v>0</v>
      </c>
      <c r="I14" s="1" t="s">
        <v>9</v>
      </c>
      <c r="N14" s="50" t="s">
        <v>15</v>
      </c>
      <c r="O14" s="3">
        <f t="shared" si="0"/>
        <v>0</v>
      </c>
      <c r="Q14" s="50" t="s">
        <v>15</v>
      </c>
      <c r="R14" s="3">
        <f t="shared" si="1"/>
        <v>0</v>
      </c>
      <c r="T14" s="50" t="s">
        <v>15</v>
      </c>
      <c r="U14" s="3">
        <f t="shared" si="2"/>
        <v>0</v>
      </c>
    </row>
    <row r="15" spans="1:21" x14ac:dyDescent="0.2">
      <c r="A15" s="2">
        <v>2015</v>
      </c>
      <c r="B15" s="48" t="s">
        <v>9</v>
      </c>
      <c r="C15" s="48" t="s">
        <v>17</v>
      </c>
      <c r="D15" s="48" t="s">
        <v>4</v>
      </c>
      <c r="E15" s="48" t="s">
        <v>7</v>
      </c>
      <c r="F15" s="52"/>
      <c r="G15" s="4" t="s">
        <v>5</v>
      </c>
      <c r="H15" s="4" t="s">
        <v>0</v>
      </c>
      <c r="N15" s="50" t="s">
        <v>13</v>
      </c>
      <c r="O15" s="3">
        <f t="shared" si="0"/>
        <v>3</v>
      </c>
      <c r="Q15" s="50" t="s">
        <v>13</v>
      </c>
      <c r="R15" s="3">
        <f t="shared" si="1"/>
        <v>3</v>
      </c>
      <c r="T15" s="50" t="s">
        <v>13</v>
      </c>
      <c r="U15" s="3">
        <f t="shared" si="2"/>
        <v>2</v>
      </c>
    </row>
    <row r="16" spans="1:21" x14ac:dyDescent="0.2">
      <c r="A16" s="2">
        <v>2016</v>
      </c>
      <c r="B16" s="48" t="s">
        <v>26</v>
      </c>
      <c r="C16" s="48" t="s">
        <v>6</v>
      </c>
      <c r="D16" s="48" t="s">
        <v>0</v>
      </c>
      <c r="E16" s="48" t="s">
        <v>5</v>
      </c>
      <c r="F16" s="52"/>
      <c r="G16" s="1" t="s">
        <v>2</v>
      </c>
      <c r="H16" s="1" t="s">
        <v>17</v>
      </c>
      <c r="N16" s="50" t="s">
        <v>16</v>
      </c>
      <c r="O16" s="3">
        <f t="shared" si="0"/>
        <v>0</v>
      </c>
      <c r="Q16" s="50" t="s">
        <v>16</v>
      </c>
      <c r="R16" s="3">
        <f t="shared" si="1"/>
        <v>0</v>
      </c>
      <c r="T16" s="50" t="s">
        <v>16</v>
      </c>
      <c r="U16" s="3">
        <f t="shared" si="2"/>
        <v>0</v>
      </c>
    </row>
    <row r="17" spans="1:21" x14ac:dyDescent="0.2">
      <c r="A17" s="2">
        <v>2017</v>
      </c>
      <c r="B17" s="48" t="s">
        <v>17</v>
      </c>
      <c r="C17" s="48" t="s">
        <v>5</v>
      </c>
      <c r="D17" s="48" t="s">
        <v>6</v>
      </c>
      <c r="E17" s="48" t="s">
        <v>26</v>
      </c>
      <c r="F17" s="52"/>
      <c r="G17" s="1" t="s">
        <v>9</v>
      </c>
      <c r="H17" s="1" t="s">
        <v>2</v>
      </c>
      <c r="N17" s="50" t="s">
        <v>17</v>
      </c>
      <c r="O17" s="3">
        <f t="shared" si="0"/>
        <v>7</v>
      </c>
      <c r="Q17" s="50" t="s">
        <v>17</v>
      </c>
      <c r="R17" s="3">
        <f t="shared" si="1"/>
        <v>7</v>
      </c>
      <c r="T17" s="50" t="s">
        <v>17</v>
      </c>
      <c r="U17" s="3">
        <f t="shared" si="2"/>
        <v>6</v>
      </c>
    </row>
    <row r="18" spans="1:21" x14ac:dyDescent="0.2">
      <c r="A18" s="2">
        <v>2018</v>
      </c>
      <c r="B18" s="48" t="s">
        <v>7</v>
      </c>
      <c r="C18" s="48" t="s">
        <v>1</v>
      </c>
      <c r="D18" s="48" t="s">
        <v>0</v>
      </c>
      <c r="E18" s="2"/>
      <c r="F18" s="52"/>
      <c r="G18" s="1" t="s">
        <v>26</v>
      </c>
      <c r="H18" s="1" t="s">
        <v>6</v>
      </c>
      <c r="I18" s="1" t="s">
        <v>9</v>
      </c>
      <c r="N18" s="50" t="s">
        <v>25</v>
      </c>
      <c r="O18" s="3">
        <f t="shared" si="0"/>
        <v>0</v>
      </c>
      <c r="Q18" s="50" t="s">
        <v>25</v>
      </c>
      <c r="R18" s="3">
        <f>COUNTIF($B$5:$M$1001,Q18)</f>
        <v>0</v>
      </c>
      <c r="T18" s="50" t="s">
        <v>25</v>
      </c>
      <c r="U18" s="3">
        <f>COUNTIF($B$2:$F$1001,T18)</f>
        <v>0</v>
      </c>
    </row>
    <row r="19" spans="1:21" x14ac:dyDescent="0.2">
      <c r="A19" s="2">
        <v>2019</v>
      </c>
      <c r="B19" s="48" t="s">
        <v>3</v>
      </c>
      <c r="C19" s="48" t="s">
        <v>2</v>
      </c>
      <c r="D19" s="48" t="s">
        <v>6</v>
      </c>
      <c r="E19" s="2"/>
      <c r="F19" s="52"/>
      <c r="G19" s="1" t="s">
        <v>4</v>
      </c>
      <c r="H19" s="1" t="s">
        <v>0</v>
      </c>
      <c r="I19" s="1" t="s">
        <v>26</v>
      </c>
      <c r="N19" s="50" t="s">
        <v>26</v>
      </c>
      <c r="O19" s="3">
        <f t="shared" si="0"/>
        <v>7</v>
      </c>
      <c r="Q19" s="50" t="s">
        <v>26</v>
      </c>
      <c r="R19" s="3">
        <f t="shared" si="1"/>
        <v>7</v>
      </c>
      <c r="T19" s="50" t="s">
        <v>26</v>
      </c>
      <c r="U19" s="3">
        <f t="shared" si="2"/>
        <v>4</v>
      </c>
    </row>
    <row r="20" spans="1:21" x14ac:dyDescent="0.2">
      <c r="A20" s="2">
        <v>2021</v>
      </c>
      <c r="B20" s="48" t="s">
        <v>0</v>
      </c>
      <c r="C20" s="48" t="s">
        <v>6</v>
      </c>
      <c r="D20" s="48" t="s">
        <v>26</v>
      </c>
      <c r="E20" s="2"/>
      <c r="F20" s="52"/>
      <c r="G20" s="1" t="s">
        <v>2</v>
      </c>
      <c r="H20" s="1" t="s">
        <v>71</v>
      </c>
      <c r="I20" s="1" t="s">
        <v>9</v>
      </c>
      <c r="N20" s="50" t="s">
        <v>52</v>
      </c>
      <c r="O20" s="3">
        <f t="shared" si="0"/>
        <v>0</v>
      </c>
      <c r="Q20" s="50" t="s">
        <v>52</v>
      </c>
      <c r="R20" s="3">
        <f t="shared" si="1"/>
        <v>0</v>
      </c>
      <c r="T20" s="50" t="s">
        <v>52</v>
      </c>
      <c r="U20" s="3">
        <f t="shared" si="2"/>
        <v>0</v>
      </c>
    </row>
    <row r="21" spans="1:21" x14ac:dyDescent="0.2">
      <c r="A21" s="2">
        <v>2022</v>
      </c>
      <c r="B21" s="48" t="s">
        <v>6</v>
      </c>
      <c r="C21" s="48" t="s">
        <v>0</v>
      </c>
      <c r="D21" s="48" t="s">
        <v>17</v>
      </c>
      <c r="E21" s="2"/>
      <c r="F21" s="52"/>
      <c r="G21" s="4" t="s">
        <v>2</v>
      </c>
      <c r="H21" s="4" t="s">
        <v>26</v>
      </c>
      <c r="I21" s="4" t="s">
        <v>7</v>
      </c>
      <c r="N21" s="50" t="s">
        <v>69</v>
      </c>
      <c r="O21" s="3">
        <f t="shared" si="0"/>
        <v>0</v>
      </c>
      <c r="Q21" s="50" t="s">
        <v>69</v>
      </c>
      <c r="R21" s="3">
        <f t="shared" si="1"/>
        <v>0</v>
      </c>
      <c r="T21" s="50" t="s">
        <v>69</v>
      </c>
      <c r="U21" s="3">
        <f t="shared" si="2"/>
        <v>0</v>
      </c>
    </row>
    <row r="22" spans="1:21" x14ac:dyDescent="0.2">
      <c r="A22" s="2">
        <v>2023</v>
      </c>
      <c r="B22" s="48" t="s">
        <v>17</v>
      </c>
      <c r="C22" s="48" t="s">
        <v>4</v>
      </c>
      <c r="D22" s="48" t="s">
        <v>0</v>
      </c>
      <c r="E22" s="2"/>
      <c r="F22" s="52"/>
      <c r="G22" s="48" t="s">
        <v>7</v>
      </c>
      <c r="H22" s="48" t="s">
        <v>71</v>
      </c>
      <c r="I22" s="48" t="s">
        <v>3</v>
      </c>
      <c r="N22" s="50" t="s">
        <v>53</v>
      </c>
      <c r="O22" s="3">
        <f t="shared" si="0"/>
        <v>2</v>
      </c>
      <c r="Q22" s="50" t="s">
        <v>53</v>
      </c>
      <c r="R22" s="3">
        <f t="shared" si="1"/>
        <v>2</v>
      </c>
      <c r="T22" s="50" t="s">
        <v>53</v>
      </c>
      <c r="U22" s="3">
        <f t="shared" si="2"/>
        <v>0</v>
      </c>
    </row>
    <row r="23" spans="1:21" x14ac:dyDescent="0.2">
      <c r="A23" s="2">
        <v>2024</v>
      </c>
      <c r="B23" s="48" t="s">
        <v>71</v>
      </c>
      <c r="C23" s="48" t="s">
        <v>26</v>
      </c>
      <c r="D23" s="48" t="s">
        <v>0</v>
      </c>
      <c r="G23" s="48" t="s">
        <v>53</v>
      </c>
      <c r="H23" s="48" t="s">
        <v>7</v>
      </c>
      <c r="I23" s="48" t="s">
        <v>75</v>
      </c>
      <c r="N23" s="50" t="s">
        <v>71</v>
      </c>
      <c r="O23" s="3">
        <f t="shared" si="0"/>
        <v>3</v>
      </c>
      <c r="Q23" s="50" t="s">
        <v>71</v>
      </c>
      <c r="R23" s="3">
        <f t="shared" si="1"/>
        <v>3</v>
      </c>
      <c r="T23" s="50" t="s">
        <v>71</v>
      </c>
      <c r="U23" s="3">
        <f t="shared" si="2"/>
        <v>1</v>
      </c>
    </row>
    <row r="24" spans="1:21" x14ac:dyDescent="0.2">
      <c r="A24" s="2">
        <v>2025</v>
      </c>
      <c r="B24" s="48" t="s">
        <v>7</v>
      </c>
      <c r="C24" s="48" t="s">
        <v>6</v>
      </c>
      <c r="D24" s="48" t="s">
        <v>17</v>
      </c>
      <c r="G24" s="48" t="s">
        <v>75</v>
      </c>
      <c r="H24" s="48" t="s">
        <v>53</v>
      </c>
      <c r="I24" s="48" t="s">
        <v>0</v>
      </c>
      <c r="N24" s="50" t="s">
        <v>75</v>
      </c>
      <c r="O24" s="3">
        <f t="shared" si="0"/>
        <v>2</v>
      </c>
      <c r="Q24" s="50" t="s">
        <v>75</v>
      </c>
      <c r="R24" s="3">
        <f t="shared" si="1"/>
        <v>2</v>
      </c>
      <c r="T24" s="50" t="s">
        <v>75</v>
      </c>
      <c r="U24" s="3">
        <f t="shared" si="2"/>
        <v>0</v>
      </c>
    </row>
    <row r="25" spans="1:21" x14ac:dyDescent="0.2">
      <c r="N25" s="53"/>
      <c r="O25" s="53"/>
      <c r="Q25" s="53"/>
      <c r="R25" s="53"/>
      <c r="T25" s="53"/>
      <c r="U25" s="53"/>
    </row>
    <row r="26" spans="1:21" x14ac:dyDescent="0.2">
      <c r="N26" s="53"/>
      <c r="O26" s="53"/>
      <c r="Q26" s="53"/>
      <c r="R26" s="53"/>
      <c r="T26" s="53"/>
      <c r="U26" s="53"/>
    </row>
    <row r="27" spans="1:21" x14ac:dyDescent="0.2">
      <c r="N27" s="53"/>
      <c r="O27" s="53"/>
      <c r="Q27" s="53"/>
      <c r="R27" s="53"/>
      <c r="T27" s="53"/>
      <c r="U27" s="53"/>
    </row>
    <row r="28" spans="1:21" x14ac:dyDescent="0.2">
      <c r="N28" s="53"/>
      <c r="O28" s="53"/>
      <c r="Q28" s="53"/>
      <c r="R28" s="53"/>
      <c r="T28" s="53"/>
      <c r="U28" s="53"/>
    </row>
    <row r="29" spans="1:21" x14ac:dyDescent="0.2">
      <c r="N29" s="53"/>
      <c r="O29" s="53"/>
      <c r="Q29" s="53"/>
      <c r="R29" s="53"/>
      <c r="T29" s="53"/>
      <c r="U29" s="53"/>
    </row>
    <row r="30" spans="1:21" x14ac:dyDescent="0.2">
      <c r="N30" s="53"/>
      <c r="O30" s="53"/>
      <c r="Q30" s="53"/>
      <c r="R30" s="53"/>
      <c r="T30" s="53"/>
      <c r="U30" s="53"/>
    </row>
    <row r="31" spans="1:21" x14ac:dyDescent="0.2">
      <c r="N31" s="53"/>
      <c r="O31" s="53"/>
      <c r="Q31" s="53"/>
      <c r="R31" s="53"/>
      <c r="T31" s="53"/>
      <c r="U31" s="53"/>
    </row>
    <row r="32" spans="1:21" x14ac:dyDescent="0.2">
      <c r="N32" s="53"/>
      <c r="O32" s="53"/>
      <c r="Q32" s="53"/>
      <c r="R32" s="53"/>
      <c r="T32" s="53"/>
      <c r="U32" s="53"/>
    </row>
    <row r="33" spans="14:21" x14ac:dyDescent="0.2">
      <c r="N33" s="53"/>
      <c r="O33" s="53"/>
      <c r="Q33" s="53"/>
      <c r="R33" s="53"/>
      <c r="T33" s="53"/>
      <c r="U33" s="53"/>
    </row>
    <row r="34" spans="14:21" x14ac:dyDescent="0.2">
      <c r="N34" s="53"/>
      <c r="O34" s="53"/>
      <c r="Q34" s="53"/>
      <c r="R34" s="53"/>
      <c r="T34" s="53"/>
      <c r="U34" s="53"/>
    </row>
    <row r="35" spans="14:21" x14ac:dyDescent="0.2">
      <c r="N35" s="53"/>
      <c r="O35" s="53"/>
      <c r="Q35" s="53"/>
      <c r="R35" s="53"/>
      <c r="T35" s="53"/>
      <c r="U35" s="53"/>
    </row>
    <row r="36" spans="14:21" x14ac:dyDescent="0.2">
      <c r="N36" s="53"/>
      <c r="O36" s="53"/>
      <c r="Q36" s="53"/>
      <c r="R36" s="53"/>
      <c r="T36" s="53"/>
      <c r="U36" s="53"/>
    </row>
    <row r="37" spans="14:21" x14ac:dyDescent="0.2">
      <c r="N37" s="53"/>
      <c r="O37" s="53"/>
      <c r="Q37" s="53"/>
      <c r="R37" s="53"/>
      <c r="T37" s="53"/>
      <c r="U37" s="53"/>
    </row>
    <row r="38" spans="14:21" x14ac:dyDescent="0.2">
      <c r="N38" s="53"/>
      <c r="O38" s="53"/>
      <c r="Q38" s="53"/>
      <c r="R38" s="53"/>
      <c r="T38" s="53"/>
      <c r="U38" s="53"/>
    </row>
    <row r="39" spans="14:21" x14ac:dyDescent="0.2">
      <c r="N39" s="53"/>
      <c r="O39" s="53"/>
      <c r="Q39" s="53"/>
      <c r="R39" s="53"/>
      <c r="T39" s="53"/>
      <c r="U39" s="53"/>
    </row>
    <row r="40" spans="14:21" x14ac:dyDescent="0.2">
      <c r="N40" s="53"/>
      <c r="O40" s="53"/>
      <c r="Q40" s="53"/>
      <c r="R40" s="53"/>
      <c r="T40" s="53"/>
      <c r="U40" s="53"/>
    </row>
    <row r="41" spans="14:21" x14ac:dyDescent="0.2">
      <c r="N41" s="53"/>
      <c r="O41" s="53"/>
      <c r="Q41" s="53"/>
      <c r="R41" s="53"/>
      <c r="T41" s="53"/>
      <c r="U41" s="53"/>
    </row>
    <row r="42" spans="14:21" x14ac:dyDescent="0.2">
      <c r="N42" s="53"/>
      <c r="O42" s="53"/>
      <c r="Q42" s="53"/>
      <c r="R42" s="53"/>
      <c r="T42" s="53"/>
      <c r="U42" s="53"/>
    </row>
    <row r="43" spans="14:21" x14ac:dyDescent="0.2">
      <c r="N43" s="53"/>
      <c r="O43" s="53"/>
      <c r="Q43" s="53"/>
      <c r="R43" s="53"/>
      <c r="T43" s="53"/>
      <c r="U43" s="53"/>
    </row>
    <row r="44" spans="14:21" x14ac:dyDescent="0.2">
      <c r="N44" s="53"/>
      <c r="O44" s="53"/>
      <c r="Q44" s="53"/>
      <c r="R44" s="53"/>
      <c r="T44" s="53"/>
      <c r="U44" s="53"/>
    </row>
    <row r="45" spans="14:21" x14ac:dyDescent="0.2">
      <c r="N45" s="53"/>
      <c r="O45" s="53"/>
      <c r="Q45" s="53"/>
      <c r="R45" s="53"/>
      <c r="T45" s="53"/>
      <c r="U45" s="53"/>
    </row>
    <row r="46" spans="14:21" x14ac:dyDescent="0.2">
      <c r="N46" s="53"/>
      <c r="O46" s="53"/>
      <c r="Q46" s="53"/>
      <c r="R46" s="53"/>
      <c r="T46" s="53"/>
      <c r="U46" s="53"/>
    </row>
    <row r="47" spans="14:21" x14ac:dyDescent="0.2">
      <c r="N47" s="53"/>
      <c r="O47" s="53"/>
      <c r="Q47" s="53"/>
      <c r="R47" s="53"/>
      <c r="T47" s="53"/>
      <c r="U47" s="53"/>
    </row>
    <row r="48" spans="14:21" x14ac:dyDescent="0.2">
      <c r="N48" s="53"/>
      <c r="O48" s="53"/>
      <c r="Q48" s="53"/>
      <c r="R48" s="53"/>
      <c r="T48" s="53"/>
      <c r="U48" s="53"/>
    </row>
    <row r="49" spans="14:21" x14ac:dyDescent="0.2">
      <c r="N49" s="53"/>
      <c r="O49" s="53"/>
      <c r="Q49" s="53"/>
      <c r="R49" s="53"/>
      <c r="T49" s="53"/>
      <c r="U49" s="53"/>
    </row>
    <row r="50" spans="14:21" x14ac:dyDescent="0.2">
      <c r="N50" s="53"/>
      <c r="O50" s="53"/>
      <c r="Q50" s="53"/>
      <c r="R50" s="53"/>
      <c r="T50" s="53"/>
      <c r="U50" s="53"/>
    </row>
    <row r="51" spans="14:21" x14ac:dyDescent="0.2">
      <c r="N51" s="53"/>
      <c r="O51" s="53"/>
      <c r="Q51" s="53"/>
      <c r="R51" s="53"/>
      <c r="T51" s="53"/>
      <c r="U51" s="53"/>
    </row>
    <row r="52" spans="14:21" x14ac:dyDescent="0.2">
      <c r="N52" s="53"/>
      <c r="O52" s="53"/>
      <c r="Q52" s="53"/>
      <c r="R52" s="53"/>
      <c r="T52" s="53"/>
      <c r="U52" s="53"/>
    </row>
    <row r="53" spans="14:21" x14ac:dyDescent="0.2">
      <c r="N53" s="53"/>
      <c r="O53" s="53"/>
      <c r="Q53" s="53"/>
      <c r="R53" s="53"/>
      <c r="T53" s="53"/>
      <c r="U53" s="53"/>
    </row>
    <row r="54" spans="14:21" x14ac:dyDescent="0.2">
      <c r="N54" s="53"/>
      <c r="O54" s="53"/>
      <c r="Q54" s="53"/>
      <c r="R54" s="53"/>
      <c r="T54" s="53"/>
      <c r="U54" s="53"/>
    </row>
    <row r="55" spans="14:21" x14ac:dyDescent="0.2">
      <c r="N55" s="53"/>
      <c r="O55" s="53"/>
      <c r="Q55" s="53"/>
      <c r="R55" s="53"/>
      <c r="T55" s="53"/>
      <c r="U55" s="53"/>
    </row>
    <row r="56" spans="14:21" x14ac:dyDescent="0.2">
      <c r="N56" s="53"/>
      <c r="O56" s="53"/>
      <c r="Q56" s="53"/>
      <c r="R56" s="53"/>
      <c r="T56" s="53"/>
      <c r="U56" s="53"/>
    </row>
    <row r="57" spans="14:21" x14ac:dyDescent="0.2">
      <c r="N57" s="53"/>
      <c r="O57" s="53"/>
      <c r="Q57" s="53"/>
      <c r="R57" s="53"/>
      <c r="T57" s="53"/>
      <c r="U57" s="53"/>
    </row>
    <row r="58" spans="14:21" x14ac:dyDescent="0.2">
      <c r="N58" s="53"/>
      <c r="O58" s="53"/>
      <c r="Q58" s="53"/>
      <c r="R58" s="53"/>
      <c r="T58" s="53"/>
      <c r="U58" s="53"/>
    </row>
    <row r="59" spans="14:21" x14ac:dyDescent="0.2">
      <c r="N59" s="53"/>
      <c r="O59" s="53"/>
      <c r="Q59" s="53"/>
      <c r="R59" s="53"/>
      <c r="T59" s="53"/>
      <c r="U59" s="53"/>
    </row>
    <row r="60" spans="14:21" x14ac:dyDescent="0.2">
      <c r="N60" s="53"/>
      <c r="O60" s="53"/>
      <c r="Q60" s="53"/>
      <c r="R60" s="53"/>
      <c r="T60" s="53"/>
      <c r="U60" s="53"/>
    </row>
    <row r="61" spans="14:21" x14ac:dyDescent="0.2">
      <c r="N61" s="53"/>
      <c r="O61" s="53"/>
      <c r="Q61" s="53"/>
      <c r="R61" s="53"/>
      <c r="T61" s="53"/>
      <c r="U61" s="53"/>
    </row>
    <row r="62" spans="14:21" x14ac:dyDescent="0.2">
      <c r="N62" s="53"/>
      <c r="O62" s="53"/>
      <c r="Q62" s="53"/>
      <c r="R62" s="53"/>
      <c r="T62" s="53"/>
      <c r="U62" s="53"/>
    </row>
    <row r="63" spans="14:21" x14ac:dyDescent="0.2">
      <c r="N63" s="53"/>
      <c r="O63" s="53"/>
      <c r="Q63" s="53"/>
      <c r="R63" s="53"/>
      <c r="T63" s="53"/>
      <c r="U63" s="53"/>
    </row>
    <row r="64" spans="14:21" x14ac:dyDescent="0.2">
      <c r="N64" s="53"/>
      <c r="O64" s="53"/>
      <c r="Q64" s="53"/>
      <c r="R64" s="53"/>
      <c r="T64" s="53"/>
      <c r="U64" s="53"/>
    </row>
    <row r="65" spans="14:21" x14ac:dyDescent="0.2">
      <c r="N65" s="53"/>
      <c r="O65" s="53"/>
      <c r="Q65" s="53"/>
      <c r="R65" s="53"/>
      <c r="T65" s="53"/>
      <c r="U65" s="53"/>
    </row>
    <row r="66" spans="14:21" x14ac:dyDescent="0.2">
      <c r="N66" s="53"/>
      <c r="O66" s="53"/>
      <c r="Q66" s="53"/>
      <c r="R66" s="53"/>
      <c r="T66" s="53"/>
      <c r="U66" s="53"/>
    </row>
    <row r="67" spans="14:21" x14ac:dyDescent="0.2">
      <c r="N67" s="53"/>
      <c r="O67" s="53"/>
      <c r="Q67" s="53"/>
      <c r="R67" s="53"/>
      <c r="T67" s="53"/>
      <c r="U67" s="53"/>
    </row>
    <row r="68" spans="14:21" x14ac:dyDescent="0.2">
      <c r="N68" s="53"/>
      <c r="O68" s="53"/>
      <c r="Q68" s="53"/>
      <c r="R68" s="53"/>
      <c r="T68" s="53"/>
      <c r="U68" s="53"/>
    </row>
    <row r="69" spans="14:21" x14ac:dyDescent="0.2">
      <c r="N69" s="53"/>
      <c r="O69" s="53"/>
      <c r="Q69" s="53"/>
      <c r="R69" s="53"/>
      <c r="T69" s="53"/>
      <c r="U69" s="53"/>
    </row>
    <row r="70" spans="14:21" x14ac:dyDescent="0.2">
      <c r="N70" s="53"/>
      <c r="O70" s="53"/>
      <c r="Q70" s="53"/>
      <c r="R70" s="53"/>
      <c r="T70" s="53"/>
      <c r="U70" s="53"/>
    </row>
    <row r="71" spans="14:21" x14ac:dyDescent="0.2">
      <c r="N71" s="53"/>
      <c r="O71" s="53"/>
      <c r="Q71" s="53"/>
      <c r="R71" s="53"/>
      <c r="T71" s="53"/>
      <c r="U71" s="53"/>
    </row>
    <row r="72" spans="14:21" x14ac:dyDescent="0.2">
      <c r="N72" s="53"/>
      <c r="O72" s="53"/>
      <c r="Q72" s="53"/>
      <c r="R72" s="53"/>
      <c r="T72" s="53"/>
      <c r="U72" s="53"/>
    </row>
    <row r="73" spans="14:21" x14ac:dyDescent="0.2">
      <c r="N73" s="53"/>
      <c r="O73" s="53"/>
      <c r="Q73" s="53"/>
      <c r="R73" s="53"/>
      <c r="T73" s="53"/>
      <c r="U73" s="53"/>
    </row>
    <row r="74" spans="14:21" x14ac:dyDescent="0.2">
      <c r="N74" s="53"/>
      <c r="O74" s="53"/>
      <c r="Q74" s="53"/>
      <c r="R74" s="53"/>
      <c r="T74" s="53"/>
      <c r="U74" s="53"/>
    </row>
    <row r="75" spans="14:21" x14ac:dyDescent="0.2">
      <c r="N75" s="53"/>
      <c r="O75" s="53"/>
      <c r="Q75" s="53"/>
      <c r="R75" s="53"/>
      <c r="T75" s="53"/>
      <c r="U75" s="53"/>
    </row>
    <row r="76" spans="14:21" x14ac:dyDescent="0.2">
      <c r="N76" s="53"/>
      <c r="O76" s="53"/>
      <c r="Q76" s="53"/>
      <c r="R76" s="53"/>
      <c r="T76" s="53"/>
      <c r="U76" s="53"/>
    </row>
    <row r="77" spans="14:21" x14ac:dyDescent="0.2">
      <c r="N77" s="53"/>
      <c r="O77" s="53"/>
      <c r="Q77" s="53"/>
      <c r="R77" s="53"/>
      <c r="T77" s="53"/>
      <c r="U77" s="53"/>
    </row>
    <row r="78" spans="14:21" x14ac:dyDescent="0.2">
      <c r="N78" s="53"/>
      <c r="O78" s="53"/>
      <c r="Q78" s="53"/>
      <c r="R78" s="53"/>
      <c r="T78" s="53"/>
      <c r="U78" s="53"/>
    </row>
    <row r="79" spans="14:21" x14ac:dyDescent="0.2">
      <c r="N79" s="53"/>
      <c r="O79" s="53"/>
      <c r="Q79" s="53"/>
      <c r="R79" s="53"/>
      <c r="T79" s="53"/>
      <c r="U79" s="53"/>
    </row>
    <row r="80" spans="14:21" x14ac:dyDescent="0.2">
      <c r="N80" s="53"/>
      <c r="O80" s="53"/>
      <c r="Q80" s="53"/>
      <c r="R80" s="53"/>
      <c r="T80" s="53"/>
      <c r="U80" s="53"/>
    </row>
    <row r="81" spans="14:21" x14ac:dyDescent="0.2">
      <c r="N81" s="53"/>
      <c r="O81" s="53"/>
      <c r="Q81" s="53"/>
      <c r="R81" s="53"/>
      <c r="T81" s="53"/>
      <c r="U81" s="53"/>
    </row>
    <row r="82" spans="14:21" x14ac:dyDescent="0.2">
      <c r="N82" s="53"/>
      <c r="O82" s="53"/>
      <c r="Q82" s="53"/>
      <c r="R82" s="53"/>
      <c r="T82" s="53"/>
      <c r="U82" s="53"/>
    </row>
    <row r="83" spans="14:21" x14ac:dyDescent="0.2">
      <c r="N83" s="53"/>
      <c r="O83" s="53"/>
      <c r="Q83" s="53"/>
      <c r="R83" s="53"/>
      <c r="T83" s="53"/>
      <c r="U83" s="53"/>
    </row>
    <row r="84" spans="14:21" x14ac:dyDescent="0.2">
      <c r="N84" s="53"/>
      <c r="O84" s="53"/>
      <c r="Q84" s="53"/>
      <c r="R84" s="53"/>
      <c r="T84" s="53"/>
      <c r="U84" s="53"/>
    </row>
    <row r="85" spans="14:21" x14ac:dyDescent="0.2">
      <c r="N85" s="53"/>
      <c r="O85" s="53"/>
      <c r="Q85" s="53"/>
      <c r="R85" s="53"/>
      <c r="T85" s="53"/>
      <c r="U85" s="53"/>
    </row>
    <row r="86" spans="14:21" x14ac:dyDescent="0.2">
      <c r="N86" s="53"/>
      <c r="O86" s="53"/>
      <c r="Q86" s="53"/>
      <c r="R86" s="53"/>
      <c r="T86" s="53"/>
      <c r="U86" s="53"/>
    </row>
    <row r="87" spans="14:21" x14ac:dyDescent="0.2">
      <c r="N87" s="53"/>
      <c r="O87" s="53"/>
      <c r="Q87" s="53"/>
      <c r="R87" s="53"/>
      <c r="T87" s="53"/>
      <c r="U87" s="53"/>
    </row>
    <row r="88" spans="14:21" x14ac:dyDescent="0.2">
      <c r="N88" s="53"/>
      <c r="O88" s="53"/>
      <c r="Q88" s="53"/>
      <c r="R88" s="53"/>
      <c r="T88" s="53"/>
      <c r="U88" s="53"/>
    </row>
    <row r="89" spans="14:21" x14ac:dyDescent="0.2">
      <c r="N89" s="53"/>
      <c r="O89" s="53"/>
      <c r="Q89" s="53"/>
      <c r="R89" s="53"/>
      <c r="T89" s="53"/>
      <c r="U89" s="53"/>
    </row>
    <row r="90" spans="14:21" x14ac:dyDescent="0.2">
      <c r="N90" s="53"/>
      <c r="O90" s="53"/>
      <c r="Q90" s="53"/>
      <c r="R90" s="53"/>
      <c r="T90" s="53"/>
      <c r="U90" s="53"/>
    </row>
    <row r="91" spans="14:21" x14ac:dyDescent="0.2">
      <c r="N91" s="53"/>
      <c r="O91" s="53"/>
      <c r="Q91" s="53"/>
      <c r="R91" s="53"/>
      <c r="T91" s="53"/>
      <c r="U91" s="53"/>
    </row>
    <row r="92" spans="14:21" x14ac:dyDescent="0.2">
      <c r="N92" s="53"/>
      <c r="O92" s="53"/>
      <c r="Q92" s="53"/>
      <c r="R92" s="53"/>
      <c r="T92" s="53"/>
      <c r="U92" s="53"/>
    </row>
    <row r="93" spans="14:21" x14ac:dyDescent="0.2">
      <c r="N93" s="53"/>
      <c r="O93" s="53"/>
      <c r="Q93" s="53"/>
      <c r="R93" s="53"/>
      <c r="T93" s="53"/>
      <c r="U93" s="53"/>
    </row>
    <row r="94" spans="14:21" x14ac:dyDescent="0.2">
      <c r="N94" s="53"/>
      <c r="O94" s="53"/>
      <c r="Q94" s="53"/>
      <c r="R94" s="53"/>
      <c r="T94" s="53"/>
      <c r="U94" s="53"/>
    </row>
    <row r="95" spans="14:21" x14ac:dyDescent="0.2">
      <c r="N95" s="53"/>
      <c r="O95" s="53"/>
      <c r="Q95" s="53"/>
      <c r="R95" s="53"/>
      <c r="T95" s="53"/>
      <c r="U95" s="53"/>
    </row>
    <row r="96" spans="14:21" x14ac:dyDescent="0.2">
      <c r="N96" s="53"/>
      <c r="O96" s="53"/>
      <c r="Q96" s="53"/>
      <c r="R96" s="53"/>
      <c r="T96" s="53"/>
      <c r="U96" s="53"/>
    </row>
    <row r="97" spans="14:21" x14ac:dyDescent="0.2">
      <c r="N97" s="53"/>
      <c r="O97" s="53"/>
      <c r="Q97" s="53"/>
      <c r="R97" s="53"/>
      <c r="T97" s="53"/>
      <c r="U97" s="53"/>
    </row>
    <row r="98" spans="14:21" x14ac:dyDescent="0.2">
      <c r="N98" s="53"/>
      <c r="O98" s="53"/>
      <c r="Q98" s="53"/>
      <c r="R98" s="53"/>
      <c r="T98" s="53"/>
      <c r="U98" s="53"/>
    </row>
    <row r="99" spans="14:21" x14ac:dyDescent="0.2">
      <c r="N99" s="53"/>
      <c r="O99" s="53"/>
      <c r="Q99" s="53"/>
      <c r="R99" s="53"/>
      <c r="T99" s="53"/>
      <c r="U99" s="53"/>
    </row>
    <row r="100" spans="14:21" x14ac:dyDescent="0.2">
      <c r="N100" s="53"/>
      <c r="O100" s="53"/>
      <c r="Q100" s="53"/>
      <c r="R100" s="53"/>
      <c r="T100" s="53"/>
      <c r="U100" s="53"/>
    </row>
    <row r="101" spans="14:21" x14ac:dyDescent="0.2">
      <c r="N101" s="53"/>
      <c r="O101" s="53"/>
      <c r="Q101" s="53"/>
      <c r="R101" s="53"/>
      <c r="T101" s="53"/>
      <c r="U101" s="53"/>
    </row>
    <row r="102" spans="14:21" x14ac:dyDescent="0.2">
      <c r="N102" s="53"/>
      <c r="O102" s="53"/>
      <c r="Q102" s="53"/>
      <c r="R102" s="53"/>
      <c r="T102" s="53"/>
      <c r="U102" s="53"/>
    </row>
    <row r="103" spans="14:21" x14ac:dyDescent="0.2">
      <c r="N103" s="53"/>
      <c r="O103" s="53"/>
      <c r="Q103" s="53"/>
      <c r="R103" s="53"/>
      <c r="T103" s="53"/>
      <c r="U103" s="53"/>
    </row>
    <row r="104" spans="14:21" x14ac:dyDescent="0.2">
      <c r="N104" s="53"/>
      <c r="O104" s="53"/>
      <c r="Q104" s="53"/>
      <c r="R104" s="53"/>
      <c r="T104" s="53"/>
      <c r="U104" s="53"/>
    </row>
    <row r="105" spans="14:21" x14ac:dyDescent="0.2">
      <c r="N105" s="53"/>
      <c r="O105" s="53"/>
      <c r="Q105" s="53"/>
      <c r="R105" s="53"/>
      <c r="T105" s="53"/>
      <c r="U105" s="53"/>
    </row>
    <row r="106" spans="14:21" x14ac:dyDescent="0.2">
      <c r="N106" s="53"/>
      <c r="O106" s="53"/>
      <c r="Q106" s="53"/>
      <c r="R106" s="53"/>
      <c r="T106" s="53"/>
      <c r="U106" s="53"/>
    </row>
    <row r="107" spans="14:21" x14ac:dyDescent="0.2">
      <c r="N107" s="53"/>
      <c r="O107" s="53"/>
      <c r="Q107" s="53"/>
      <c r="R107" s="53"/>
      <c r="T107" s="53"/>
      <c r="U107" s="53"/>
    </row>
    <row r="108" spans="14:21" x14ac:dyDescent="0.2">
      <c r="N108" s="53"/>
      <c r="O108" s="53"/>
      <c r="Q108" s="53"/>
      <c r="R108" s="53"/>
      <c r="T108" s="53"/>
      <c r="U108" s="53"/>
    </row>
    <row r="109" spans="14:21" x14ac:dyDescent="0.2">
      <c r="N109" s="53"/>
      <c r="O109" s="53"/>
      <c r="Q109" s="53"/>
      <c r="R109" s="53"/>
      <c r="T109" s="53"/>
      <c r="U109" s="53"/>
    </row>
    <row r="110" spans="14:21" x14ac:dyDescent="0.2">
      <c r="N110" s="53"/>
      <c r="O110" s="53"/>
      <c r="Q110" s="53"/>
      <c r="R110" s="53"/>
      <c r="T110" s="53"/>
      <c r="U110" s="53"/>
    </row>
    <row r="111" spans="14:21" x14ac:dyDescent="0.2">
      <c r="N111" s="53"/>
      <c r="O111" s="53"/>
      <c r="Q111" s="53"/>
      <c r="R111" s="53"/>
      <c r="T111" s="53"/>
      <c r="U111" s="53"/>
    </row>
    <row r="112" spans="14:21" x14ac:dyDescent="0.2">
      <c r="N112" s="53"/>
      <c r="O112" s="53"/>
      <c r="Q112" s="53"/>
      <c r="R112" s="53"/>
      <c r="T112" s="53"/>
      <c r="U112" s="53"/>
    </row>
    <row r="113" spans="14:21" x14ac:dyDescent="0.2">
      <c r="N113" s="53"/>
      <c r="O113" s="53"/>
      <c r="Q113" s="53"/>
      <c r="R113" s="53"/>
      <c r="T113" s="53"/>
      <c r="U113" s="53"/>
    </row>
    <row r="114" spans="14:21" x14ac:dyDescent="0.2">
      <c r="N114" s="53"/>
      <c r="O114" s="53"/>
      <c r="Q114" s="53"/>
      <c r="R114" s="53"/>
      <c r="T114" s="53"/>
      <c r="U114" s="53"/>
    </row>
    <row r="115" spans="14:21" x14ac:dyDescent="0.2">
      <c r="N115" s="53"/>
      <c r="O115" s="53"/>
      <c r="Q115" s="53"/>
      <c r="R115" s="53"/>
      <c r="T115" s="53"/>
      <c r="U115" s="53"/>
    </row>
    <row r="116" spans="14:21" x14ac:dyDescent="0.2">
      <c r="N116" s="53"/>
      <c r="O116" s="53"/>
      <c r="Q116" s="53"/>
      <c r="R116" s="53"/>
      <c r="T116" s="53"/>
      <c r="U116" s="53"/>
    </row>
    <row r="117" spans="14:21" x14ac:dyDescent="0.2">
      <c r="N117" s="53"/>
      <c r="O117" s="53"/>
      <c r="Q117" s="53"/>
      <c r="R117" s="53"/>
      <c r="T117" s="53"/>
      <c r="U117" s="53"/>
    </row>
    <row r="118" spans="14:21" x14ac:dyDescent="0.2">
      <c r="N118" s="53"/>
      <c r="O118" s="53"/>
      <c r="Q118" s="53"/>
      <c r="R118" s="53"/>
      <c r="T118" s="53"/>
      <c r="U118" s="53"/>
    </row>
    <row r="119" spans="14:21" x14ac:dyDescent="0.2">
      <c r="N119" s="53"/>
      <c r="O119" s="53"/>
      <c r="Q119" s="53"/>
      <c r="R119" s="53"/>
      <c r="T119" s="53"/>
      <c r="U119" s="53"/>
    </row>
    <row r="120" spans="14:21" x14ac:dyDescent="0.2">
      <c r="N120" s="53"/>
      <c r="O120" s="53"/>
      <c r="Q120" s="53"/>
      <c r="R120" s="53"/>
      <c r="T120" s="53"/>
      <c r="U120" s="53"/>
    </row>
    <row r="121" spans="14:21" x14ac:dyDescent="0.2">
      <c r="N121" s="53"/>
      <c r="O121" s="53"/>
      <c r="Q121" s="53"/>
      <c r="R121" s="53"/>
      <c r="T121" s="53"/>
      <c r="U121" s="53"/>
    </row>
    <row r="122" spans="14:21" x14ac:dyDescent="0.2">
      <c r="N122" s="53"/>
      <c r="O122" s="53"/>
      <c r="Q122" s="53"/>
      <c r="R122" s="53"/>
      <c r="T122" s="53"/>
      <c r="U122" s="53"/>
    </row>
    <row r="123" spans="14:21" x14ac:dyDescent="0.2">
      <c r="N123" s="53"/>
      <c r="O123" s="53"/>
      <c r="Q123" s="53"/>
      <c r="R123" s="53"/>
      <c r="T123" s="53"/>
      <c r="U123" s="53"/>
    </row>
    <row r="124" spans="14:21" x14ac:dyDescent="0.2">
      <c r="N124" s="53"/>
      <c r="O124" s="53"/>
      <c r="Q124" s="53"/>
      <c r="R124" s="53"/>
      <c r="T124" s="53"/>
      <c r="U124" s="53"/>
    </row>
    <row r="125" spans="14:21" x14ac:dyDescent="0.2">
      <c r="N125" s="53"/>
      <c r="O125" s="53"/>
      <c r="Q125" s="53"/>
      <c r="R125" s="53"/>
      <c r="T125" s="53"/>
      <c r="U125" s="53"/>
    </row>
    <row r="126" spans="14:21" x14ac:dyDescent="0.2">
      <c r="N126" s="53"/>
      <c r="O126" s="53"/>
      <c r="Q126" s="53"/>
      <c r="R126" s="53"/>
      <c r="T126" s="53"/>
      <c r="U126" s="53"/>
    </row>
    <row r="127" spans="14:21" x14ac:dyDescent="0.2">
      <c r="N127" s="53"/>
      <c r="O127" s="53"/>
      <c r="Q127" s="53"/>
      <c r="R127" s="53"/>
      <c r="T127" s="53"/>
      <c r="U127" s="53"/>
    </row>
    <row r="128" spans="14:21" x14ac:dyDescent="0.2">
      <c r="N128" s="53"/>
      <c r="O128" s="53"/>
      <c r="Q128" s="53"/>
      <c r="R128" s="53"/>
      <c r="T128" s="53"/>
      <c r="U128" s="53"/>
    </row>
    <row r="129" spans="14:21" x14ac:dyDescent="0.2">
      <c r="N129" s="53"/>
      <c r="O129" s="53"/>
      <c r="Q129" s="53"/>
      <c r="R129" s="53"/>
      <c r="T129" s="53"/>
      <c r="U129" s="53"/>
    </row>
    <row r="130" spans="14:21" x14ac:dyDescent="0.2">
      <c r="N130" s="53"/>
      <c r="O130" s="53"/>
      <c r="Q130" s="53"/>
      <c r="R130" s="53"/>
      <c r="T130" s="53"/>
      <c r="U130" s="53"/>
    </row>
    <row r="131" spans="14:21" x14ac:dyDescent="0.2">
      <c r="N131" s="53"/>
      <c r="O131" s="53"/>
      <c r="Q131" s="53"/>
      <c r="R131" s="53"/>
      <c r="T131" s="53"/>
      <c r="U131" s="53"/>
    </row>
    <row r="132" spans="14:21" x14ac:dyDescent="0.2">
      <c r="N132" s="53"/>
      <c r="O132" s="53"/>
      <c r="Q132" s="53"/>
      <c r="R132" s="53"/>
      <c r="T132" s="53"/>
      <c r="U132" s="53"/>
    </row>
    <row r="133" spans="14:21" x14ac:dyDescent="0.2">
      <c r="N133" s="53"/>
      <c r="O133" s="53"/>
      <c r="Q133" s="53"/>
      <c r="R133" s="53"/>
      <c r="T133" s="53"/>
      <c r="U133" s="53"/>
    </row>
    <row r="134" spans="14:21" x14ac:dyDescent="0.2">
      <c r="N134" s="53"/>
      <c r="O134" s="53"/>
      <c r="Q134" s="53"/>
      <c r="R134" s="53"/>
      <c r="T134" s="53"/>
      <c r="U134" s="53"/>
    </row>
    <row r="135" spans="14:21" x14ac:dyDescent="0.2">
      <c r="N135" s="53"/>
      <c r="O135" s="53"/>
      <c r="Q135" s="53"/>
      <c r="R135" s="53"/>
      <c r="T135" s="53"/>
      <c r="U135" s="53"/>
    </row>
    <row r="136" spans="14:21" x14ac:dyDescent="0.2">
      <c r="N136" s="53"/>
      <c r="O136" s="53"/>
      <c r="Q136" s="53"/>
      <c r="R136" s="53"/>
      <c r="T136" s="53"/>
      <c r="U136" s="53"/>
    </row>
    <row r="137" spans="14:21" x14ac:dyDescent="0.2">
      <c r="N137" s="53"/>
      <c r="O137" s="53"/>
      <c r="Q137" s="53"/>
      <c r="R137" s="53"/>
      <c r="T137" s="53"/>
      <c r="U137" s="53"/>
    </row>
    <row r="138" spans="14:21" x14ac:dyDescent="0.2">
      <c r="N138" s="53"/>
      <c r="O138" s="53"/>
      <c r="Q138" s="53"/>
      <c r="R138" s="53"/>
      <c r="T138" s="53"/>
      <c r="U138" s="53"/>
    </row>
    <row r="139" spans="14:21" x14ac:dyDescent="0.2">
      <c r="N139" s="53"/>
      <c r="O139" s="53"/>
      <c r="Q139" s="53"/>
      <c r="R139" s="53"/>
      <c r="T139" s="53"/>
      <c r="U139" s="53"/>
    </row>
    <row r="140" spans="14:21" x14ac:dyDescent="0.2">
      <c r="N140" s="53"/>
      <c r="O140" s="53"/>
      <c r="Q140" s="53"/>
      <c r="R140" s="53"/>
      <c r="T140" s="53"/>
      <c r="U140" s="53"/>
    </row>
    <row r="141" spans="14:21" x14ac:dyDescent="0.2">
      <c r="N141" s="53"/>
      <c r="O141" s="53"/>
      <c r="Q141" s="53"/>
      <c r="R141" s="53"/>
      <c r="T141" s="53"/>
      <c r="U141" s="53"/>
    </row>
    <row r="142" spans="14:21" x14ac:dyDescent="0.2">
      <c r="N142" s="53"/>
      <c r="O142" s="53"/>
      <c r="Q142" s="53"/>
      <c r="R142" s="53"/>
      <c r="T142" s="53"/>
      <c r="U142" s="53"/>
    </row>
    <row r="143" spans="14:21" x14ac:dyDescent="0.2">
      <c r="N143" s="53"/>
      <c r="O143" s="53"/>
      <c r="Q143" s="53"/>
      <c r="R143" s="53"/>
      <c r="T143" s="53"/>
      <c r="U143" s="53"/>
    </row>
    <row r="144" spans="14:21" x14ac:dyDescent="0.2">
      <c r="N144" s="53"/>
      <c r="O144" s="53"/>
      <c r="Q144" s="53"/>
      <c r="R144" s="53"/>
      <c r="T144" s="53"/>
      <c r="U144" s="53"/>
    </row>
    <row r="145" spans="14:21" x14ac:dyDescent="0.2">
      <c r="N145" s="53"/>
      <c r="O145" s="53"/>
      <c r="Q145" s="53"/>
      <c r="R145" s="53"/>
      <c r="T145" s="53"/>
      <c r="U145" s="53"/>
    </row>
    <row r="146" spans="14:21" x14ac:dyDescent="0.2">
      <c r="N146" s="53"/>
      <c r="O146" s="53"/>
      <c r="Q146" s="53"/>
      <c r="R146" s="53"/>
      <c r="T146" s="53"/>
      <c r="U146" s="53"/>
    </row>
    <row r="147" spans="14:21" x14ac:dyDescent="0.2">
      <c r="N147" s="53"/>
      <c r="O147" s="53"/>
      <c r="Q147" s="53"/>
      <c r="R147" s="53"/>
      <c r="T147" s="53"/>
      <c r="U147" s="53"/>
    </row>
    <row r="148" spans="14:21" x14ac:dyDescent="0.2">
      <c r="N148" s="53"/>
      <c r="O148" s="53"/>
      <c r="Q148" s="53"/>
      <c r="R148" s="53"/>
      <c r="T148" s="53"/>
      <c r="U148" s="53"/>
    </row>
    <row r="149" spans="14:21" x14ac:dyDescent="0.2">
      <c r="N149" s="53"/>
      <c r="O149" s="53"/>
      <c r="Q149" s="53"/>
      <c r="R149" s="53"/>
      <c r="T149" s="53"/>
      <c r="U149" s="53"/>
    </row>
    <row r="150" spans="14:21" x14ac:dyDescent="0.2">
      <c r="N150" s="53"/>
      <c r="O150" s="53"/>
      <c r="Q150" s="53"/>
      <c r="R150" s="53"/>
      <c r="T150" s="53"/>
      <c r="U150" s="53"/>
    </row>
    <row r="151" spans="14:21" x14ac:dyDescent="0.2">
      <c r="N151" s="53"/>
      <c r="O151" s="53"/>
      <c r="Q151" s="53"/>
      <c r="R151" s="53"/>
      <c r="T151" s="53"/>
      <c r="U151" s="53"/>
    </row>
    <row r="152" spans="14:21" x14ac:dyDescent="0.2">
      <c r="N152" s="53"/>
      <c r="O152" s="53"/>
      <c r="Q152" s="53"/>
      <c r="R152" s="53"/>
      <c r="T152" s="53"/>
      <c r="U152" s="53"/>
    </row>
    <row r="153" spans="14:21" x14ac:dyDescent="0.2">
      <c r="N153" s="53"/>
      <c r="O153" s="53"/>
      <c r="Q153" s="53"/>
      <c r="R153" s="53"/>
      <c r="T153" s="53"/>
      <c r="U153" s="53"/>
    </row>
    <row r="154" spans="14:21" x14ac:dyDescent="0.2">
      <c r="N154" s="53"/>
      <c r="O154" s="53"/>
      <c r="Q154" s="53"/>
      <c r="R154" s="53"/>
      <c r="T154" s="53"/>
      <c r="U154" s="53"/>
    </row>
    <row r="155" spans="14:21" x14ac:dyDescent="0.2">
      <c r="N155" s="53"/>
      <c r="O155" s="53"/>
      <c r="Q155" s="53"/>
      <c r="R155" s="53"/>
      <c r="T155" s="53"/>
      <c r="U155" s="53"/>
    </row>
    <row r="156" spans="14:21" x14ac:dyDescent="0.2">
      <c r="N156" s="53"/>
      <c r="O156" s="53"/>
      <c r="Q156" s="53"/>
      <c r="R156" s="53"/>
      <c r="T156" s="53"/>
      <c r="U156" s="53"/>
    </row>
    <row r="157" spans="14:21" x14ac:dyDescent="0.2">
      <c r="N157" s="53"/>
      <c r="O157" s="53"/>
      <c r="Q157" s="53"/>
      <c r="R157" s="53"/>
      <c r="T157" s="53"/>
      <c r="U157" s="53"/>
    </row>
    <row r="158" spans="14:21" x14ac:dyDescent="0.2">
      <c r="N158" s="53"/>
      <c r="O158" s="53"/>
      <c r="Q158" s="53"/>
      <c r="R158" s="53"/>
      <c r="T158" s="53"/>
      <c r="U158" s="53"/>
    </row>
    <row r="159" spans="14:21" x14ac:dyDescent="0.2">
      <c r="N159" s="53"/>
      <c r="O159" s="53"/>
      <c r="Q159" s="53"/>
      <c r="R159" s="53"/>
      <c r="T159" s="53"/>
      <c r="U159" s="53"/>
    </row>
    <row r="160" spans="14:21" x14ac:dyDescent="0.2">
      <c r="N160" s="53"/>
      <c r="O160" s="53"/>
      <c r="Q160" s="53"/>
      <c r="R160" s="53"/>
      <c r="T160" s="53"/>
      <c r="U160" s="53"/>
    </row>
    <row r="161" spans="14:21" x14ac:dyDescent="0.2">
      <c r="N161" s="53"/>
      <c r="O161" s="53"/>
      <c r="Q161" s="53"/>
      <c r="R161" s="53"/>
      <c r="T161" s="53"/>
      <c r="U161" s="53"/>
    </row>
    <row r="162" spans="14:21" x14ac:dyDescent="0.2">
      <c r="N162" s="53"/>
      <c r="O162" s="53"/>
      <c r="Q162" s="53"/>
      <c r="R162" s="53"/>
      <c r="T162" s="53"/>
      <c r="U162" s="53"/>
    </row>
    <row r="163" spans="14:21" x14ac:dyDescent="0.2">
      <c r="N163" s="53"/>
      <c r="O163" s="53"/>
      <c r="Q163" s="53"/>
      <c r="R163" s="53"/>
      <c r="T163" s="53"/>
      <c r="U163" s="53"/>
    </row>
    <row r="164" spans="14:21" x14ac:dyDescent="0.2">
      <c r="N164" s="53"/>
      <c r="O164" s="53"/>
      <c r="Q164" s="53"/>
      <c r="R164" s="53"/>
      <c r="T164" s="53"/>
      <c r="U164" s="53"/>
    </row>
    <row r="165" spans="14:21" x14ac:dyDescent="0.2">
      <c r="N165" s="53"/>
      <c r="O165" s="53"/>
      <c r="Q165" s="53"/>
      <c r="R165" s="53"/>
      <c r="T165" s="53"/>
      <c r="U165" s="53"/>
    </row>
    <row r="166" spans="14:21" x14ac:dyDescent="0.2">
      <c r="N166" s="53"/>
      <c r="O166" s="53"/>
      <c r="Q166" s="53"/>
      <c r="R166" s="53"/>
      <c r="T166" s="53"/>
      <c r="U166" s="53"/>
    </row>
    <row r="167" spans="14:21" x14ac:dyDescent="0.2">
      <c r="N167" s="53"/>
      <c r="O167" s="53"/>
      <c r="Q167" s="53"/>
      <c r="R167" s="53"/>
      <c r="T167" s="53"/>
      <c r="U167" s="53"/>
    </row>
    <row r="168" spans="14:21" x14ac:dyDescent="0.2">
      <c r="N168" s="53"/>
      <c r="O168" s="53"/>
      <c r="Q168" s="53"/>
      <c r="R168" s="53"/>
      <c r="T168" s="53"/>
      <c r="U168" s="53"/>
    </row>
    <row r="169" spans="14:21" x14ac:dyDescent="0.2">
      <c r="N169" s="53"/>
      <c r="O169" s="53"/>
      <c r="Q169" s="53"/>
      <c r="R169" s="53"/>
      <c r="T169" s="53"/>
      <c r="U169" s="53"/>
    </row>
    <row r="170" spans="14:21" x14ac:dyDescent="0.2">
      <c r="N170" s="53"/>
      <c r="O170" s="53"/>
      <c r="Q170" s="53"/>
      <c r="R170" s="53"/>
      <c r="T170" s="53"/>
      <c r="U170" s="53"/>
    </row>
    <row r="171" spans="14:21" x14ac:dyDescent="0.2">
      <c r="N171" s="53"/>
      <c r="O171" s="53"/>
      <c r="Q171" s="53"/>
      <c r="R171" s="53"/>
      <c r="T171" s="53"/>
      <c r="U171" s="53"/>
    </row>
    <row r="172" spans="14:21" x14ac:dyDescent="0.2">
      <c r="N172" s="53"/>
      <c r="O172" s="53"/>
      <c r="Q172" s="53"/>
      <c r="R172" s="53"/>
      <c r="T172" s="53"/>
      <c r="U172" s="53"/>
    </row>
    <row r="173" spans="14:21" x14ac:dyDescent="0.2">
      <c r="N173" s="53"/>
      <c r="O173" s="53"/>
      <c r="Q173" s="53"/>
      <c r="R173" s="53"/>
      <c r="T173" s="53"/>
      <c r="U173" s="53"/>
    </row>
    <row r="174" spans="14:21" x14ac:dyDescent="0.2">
      <c r="N174" s="53"/>
      <c r="O174" s="53"/>
      <c r="Q174" s="53"/>
      <c r="R174" s="53"/>
      <c r="T174" s="53"/>
      <c r="U174" s="53"/>
    </row>
    <row r="175" spans="14:21" x14ac:dyDescent="0.2">
      <c r="N175" s="53"/>
      <c r="O175" s="53"/>
      <c r="Q175" s="53"/>
      <c r="R175" s="53"/>
      <c r="T175" s="53"/>
      <c r="U175" s="53"/>
    </row>
    <row r="176" spans="14:21" x14ac:dyDescent="0.2">
      <c r="N176" s="53"/>
      <c r="O176" s="53"/>
      <c r="Q176" s="53"/>
      <c r="R176" s="53"/>
      <c r="T176" s="53"/>
      <c r="U176" s="53"/>
    </row>
    <row r="177" spans="14:21" x14ac:dyDescent="0.2">
      <c r="N177" s="53"/>
      <c r="O177" s="53"/>
      <c r="Q177" s="53"/>
      <c r="R177" s="53"/>
      <c r="T177" s="53"/>
      <c r="U177" s="53"/>
    </row>
    <row r="178" spans="14:21" x14ac:dyDescent="0.2">
      <c r="N178" s="53"/>
      <c r="O178" s="53"/>
      <c r="Q178" s="53"/>
      <c r="R178" s="53"/>
      <c r="T178" s="53"/>
      <c r="U178" s="53"/>
    </row>
    <row r="179" spans="14:21" x14ac:dyDescent="0.2">
      <c r="N179" s="53"/>
      <c r="O179" s="53"/>
      <c r="Q179" s="53"/>
      <c r="R179" s="53"/>
      <c r="T179" s="53"/>
      <c r="U179" s="53"/>
    </row>
    <row r="180" spans="14:21" x14ac:dyDescent="0.2">
      <c r="N180" s="53"/>
      <c r="O180" s="53"/>
      <c r="Q180" s="53"/>
      <c r="R180" s="53"/>
      <c r="T180" s="53"/>
      <c r="U180" s="53"/>
    </row>
    <row r="181" spans="14:21" x14ac:dyDescent="0.2">
      <c r="N181" s="53"/>
      <c r="O181" s="53"/>
      <c r="Q181" s="53"/>
      <c r="R181" s="53"/>
      <c r="T181" s="53"/>
      <c r="U181" s="53"/>
    </row>
    <row r="182" spans="14:21" x14ac:dyDescent="0.2">
      <c r="N182" s="53"/>
      <c r="O182" s="53"/>
      <c r="Q182" s="53"/>
      <c r="R182" s="53"/>
      <c r="T182" s="53"/>
      <c r="U182" s="53"/>
    </row>
    <row r="183" spans="14:21" x14ac:dyDescent="0.2">
      <c r="N183" s="53"/>
      <c r="O183" s="53"/>
      <c r="Q183" s="53"/>
      <c r="R183" s="53"/>
      <c r="T183" s="53"/>
      <c r="U183" s="53"/>
    </row>
    <row r="184" spans="14:21" x14ac:dyDescent="0.2">
      <c r="N184" s="53"/>
      <c r="O184" s="53"/>
      <c r="Q184" s="53"/>
      <c r="R184" s="53"/>
      <c r="T184" s="53"/>
      <c r="U184" s="53"/>
    </row>
    <row r="185" spans="14:21" x14ac:dyDescent="0.2">
      <c r="N185" s="53"/>
      <c r="O185" s="53"/>
      <c r="Q185" s="53"/>
      <c r="R185" s="53"/>
      <c r="T185" s="53"/>
      <c r="U185" s="53"/>
    </row>
    <row r="186" spans="14:21" x14ac:dyDescent="0.2">
      <c r="N186" s="53"/>
      <c r="O186" s="53"/>
      <c r="Q186" s="53"/>
      <c r="R186" s="53"/>
      <c r="T186" s="53"/>
      <c r="U186" s="53"/>
    </row>
    <row r="187" spans="14:21" x14ac:dyDescent="0.2">
      <c r="N187" s="53"/>
      <c r="O187" s="53"/>
      <c r="Q187" s="53"/>
      <c r="R187" s="53"/>
      <c r="T187" s="53"/>
      <c r="U187" s="53"/>
    </row>
    <row r="188" spans="14:21" x14ac:dyDescent="0.2">
      <c r="N188" s="53"/>
      <c r="O188" s="53"/>
      <c r="Q188" s="53"/>
      <c r="R188" s="53"/>
      <c r="T188" s="53"/>
      <c r="U188" s="53"/>
    </row>
    <row r="189" spans="14:21" x14ac:dyDescent="0.2">
      <c r="N189" s="53"/>
      <c r="O189" s="53"/>
      <c r="Q189" s="53"/>
      <c r="R189" s="53"/>
      <c r="T189" s="53"/>
      <c r="U189" s="53"/>
    </row>
    <row r="190" spans="14:21" x14ac:dyDescent="0.2">
      <c r="N190" s="53"/>
      <c r="O190" s="53"/>
      <c r="Q190" s="53"/>
      <c r="R190" s="53"/>
      <c r="T190" s="53"/>
      <c r="U190" s="53"/>
    </row>
    <row r="191" spans="14:21" x14ac:dyDescent="0.2">
      <c r="N191" s="53"/>
      <c r="O191" s="53"/>
      <c r="Q191" s="53"/>
      <c r="R191" s="53"/>
      <c r="T191" s="53"/>
      <c r="U191" s="53"/>
    </row>
    <row r="192" spans="14:21" x14ac:dyDescent="0.2">
      <c r="N192" s="53"/>
      <c r="O192" s="53"/>
      <c r="Q192" s="53"/>
      <c r="R192" s="53"/>
      <c r="T192" s="53"/>
      <c r="U192" s="53"/>
    </row>
    <row r="193" spans="14:21" x14ac:dyDescent="0.2">
      <c r="N193" s="53"/>
      <c r="O193" s="53"/>
      <c r="Q193" s="53"/>
      <c r="R193" s="53"/>
      <c r="T193" s="53"/>
      <c r="U193" s="53"/>
    </row>
    <row r="194" spans="14:21" x14ac:dyDescent="0.2">
      <c r="N194" s="53"/>
      <c r="O194" s="53"/>
      <c r="Q194" s="53"/>
      <c r="R194" s="53"/>
      <c r="T194" s="53"/>
      <c r="U194" s="53"/>
    </row>
    <row r="195" spans="14:21" x14ac:dyDescent="0.2">
      <c r="N195" s="53"/>
      <c r="O195" s="53"/>
      <c r="Q195" s="53"/>
      <c r="R195" s="53"/>
      <c r="T195" s="53"/>
      <c r="U195" s="53"/>
    </row>
    <row r="196" spans="14:21" x14ac:dyDescent="0.2">
      <c r="N196" s="53"/>
      <c r="O196" s="53"/>
      <c r="Q196" s="53"/>
      <c r="R196" s="53"/>
      <c r="T196" s="53"/>
      <c r="U196" s="53"/>
    </row>
    <row r="197" spans="14:21" x14ac:dyDescent="0.2">
      <c r="N197" s="53"/>
      <c r="O197" s="53"/>
      <c r="Q197" s="53"/>
      <c r="R197" s="53"/>
      <c r="T197" s="53"/>
      <c r="U197" s="53"/>
    </row>
    <row r="198" spans="14:21" x14ac:dyDescent="0.2">
      <c r="N198" s="53"/>
      <c r="O198" s="53"/>
      <c r="Q198" s="53"/>
      <c r="R198" s="53"/>
      <c r="T198" s="53"/>
      <c r="U198" s="53"/>
    </row>
    <row r="199" spans="14:21" x14ac:dyDescent="0.2">
      <c r="N199" s="53"/>
      <c r="O199" s="53"/>
      <c r="Q199" s="53"/>
      <c r="R199" s="53"/>
      <c r="T199" s="53"/>
      <c r="U199" s="53"/>
    </row>
    <row r="200" spans="14:21" x14ac:dyDescent="0.2">
      <c r="N200" s="53"/>
      <c r="O200" s="53"/>
      <c r="Q200" s="53"/>
      <c r="R200" s="53"/>
      <c r="T200" s="53"/>
      <c r="U200" s="53"/>
    </row>
    <row r="201" spans="14:21" x14ac:dyDescent="0.2">
      <c r="N201" s="53"/>
      <c r="O201" s="53"/>
      <c r="Q201" s="53"/>
      <c r="R201" s="53"/>
      <c r="T201" s="53"/>
      <c r="U201" s="53"/>
    </row>
    <row r="202" spans="14:21" x14ac:dyDescent="0.2">
      <c r="N202" s="53"/>
      <c r="O202" s="53"/>
      <c r="Q202" s="53"/>
      <c r="R202" s="53"/>
      <c r="T202" s="53"/>
      <c r="U202" s="53"/>
    </row>
    <row r="203" spans="14:21" x14ac:dyDescent="0.2">
      <c r="N203" s="53"/>
      <c r="O203" s="53"/>
      <c r="Q203" s="53"/>
      <c r="R203" s="53"/>
      <c r="T203" s="53"/>
      <c r="U203" s="53"/>
    </row>
    <row r="204" spans="14:21" x14ac:dyDescent="0.2">
      <c r="N204" s="53"/>
      <c r="O204" s="53"/>
      <c r="Q204" s="53"/>
      <c r="R204" s="53"/>
      <c r="T204" s="53"/>
      <c r="U204" s="53"/>
    </row>
    <row r="205" spans="14:21" x14ac:dyDescent="0.2">
      <c r="N205" s="53"/>
      <c r="O205" s="53"/>
      <c r="Q205" s="53"/>
      <c r="R205" s="53"/>
      <c r="T205" s="53"/>
      <c r="U205" s="53"/>
    </row>
    <row r="206" spans="14:21" x14ac:dyDescent="0.2">
      <c r="N206" s="53"/>
      <c r="O206" s="53"/>
      <c r="Q206" s="53"/>
      <c r="R206" s="53"/>
      <c r="T206" s="53"/>
      <c r="U206" s="53"/>
    </row>
    <row r="207" spans="14:21" x14ac:dyDescent="0.2">
      <c r="N207" s="53"/>
      <c r="O207" s="53"/>
      <c r="Q207" s="53"/>
      <c r="R207" s="53"/>
      <c r="T207" s="53"/>
      <c r="U207" s="53"/>
    </row>
    <row r="208" spans="14:21" x14ac:dyDescent="0.2">
      <c r="N208" s="53"/>
      <c r="O208" s="53"/>
      <c r="Q208" s="53"/>
      <c r="R208" s="53"/>
      <c r="T208" s="53"/>
      <c r="U208" s="53"/>
    </row>
    <row r="209" spans="14:21" x14ac:dyDescent="0.2">
      <c r="N209" s="53"/>
      <c r="O209" s="53"/>
      <c r="Q209" s="53"/>
      <c r="R209" s="53"/>
      <c r="T209" s="53"/>
      <c r="U209" s="53"/>
    </row>
    <row r="210" spans="14:21" x14ac:dyDescent="0.2">
      <c r="N210" s="53"/>
      <c r="O210" s="53"/>
      <c r="Q210" s="53"/>
      <c r="R210" s="53"/>
      <c r="T210" s="53"/>
      <c r="U210" s="53"/>
    </row>
    <row r="211" spans="14:21" x14ac:dyDescent="0.2">
      <c r="N211" s="53"/>
      <c r="O211" s="53"/>
      <c r="Q211" s="53"/>
      <c r="R211" s="53"/>
      <c r="T211" s="53"/>
      <c r="U211" s="53"/>
    </row>
    <row r="212" spans="14:21" x14ac:dyDescent="0.2">
      <c r="N212" s="53"/>
      <c r="O212" s="53"/>
      <c r="Q212" s="53"/>
      <c r="R212" s="53"/>
      <c r="T212" s="53"/>
      <c r="U212" s="53"/>
    </row>
    <row r="213" spans="14:21" x14ac:dyDescent="0.2">
      <c r="N213" s="53"/>
      <c r="O213" s="53"/>
      <c r="Q213" s="53"/>
      <c r="R213" s="53"/>
      <c r="T213" s="53"/>
      <c r="U213" s="53"/>
    </row>
    <row r="214" spans="14:21" x14ac:dyDescent="0.2">
      <c r="N214" s="53"/>
      <c r="O214" s="53"/>
      <c r="Q214" s="53"/>
      <c r="R214" s="53"/>
      <c r="T214" s="53"/>
      <c r="U214" s="53"/>
    </row>
    <row r="215" spans="14:21" x14ac:dyDescent="0.2">
      <c r="N215" s="53"/>
      <c r="O215" s="53"/>
      <c r="Q215" s="53"/>
      <c r="R215" s="53"/>
      <c r="T215" s="53"/>
      <c r="U215" s="53"/>
    </row>
    <row r="216" spans="14:21" x14ac:dyDescent="0.2">
      <c r="N216" s="53"/>
      <c r="O216" s="53"/>
      <c r="Q216" s="53"/>
      <c r="R216" s="53"/>
      <c r="T216" s="53"/>
      <c r="U216" s="53"/>
    </row>
    <row r="217" spans="14:21" x14ac:dyDescent="0.2">
      <c r="N217" s="53"/>
      <c r="O217" s="53"/>
      <c r="Q217" s="53"/>
      <c r="R217" s="53"/>
      <c r="T217" s="53"/>
      <c r="U217" s="53"/>
    </row>
    <row r="218" spans="14:21" x14ac:dyDescent="0.2">
      <c r="N218" s="53"/>
      <c r="O218" s="53"/>
      <c r="Q218" s="53"/>
      <c r="R218" s="53"/>
      <c r="T218" s="53"/>
      <c r="U218" s="53"/>
    </row>
    <row r="219" spans="14:21" x14ac:dyDescent="0.2">
      <c r="N219" s="53"/>
      <c r="O219" s="53"/>
      <c r="Q219" s="53"/>
      <c r="R219" s="53"/>
      <c r="T219" s="53"/>
      <c r="U219" s="53"/>
    </row>
    <row r="220" spans="14:21" x14ac:dyDescent="0.2">
      <c r="N220" s="53"/>
      <c r="O220" s="53"/>
      <c r="Q220" s="53"/>
      <c r="R220" s="53"/>
      <c r="T220" s="53"/>
      <c r="U220" s="53"/>
    </row>
    <row r="221" spans="14:21" x14ac:dyDescent="0.2">
      <c r="N221" s="53"/>
      <c r="O221" s="53"/>
      <c r="Q221" s="53"/>
      <c r="R221" s="53"/>
      <c r="T221" s="53"/>
      <c r="U221" s="53"/>
    </row>
    <row r="222" spans="14:21" x14ac:dyDescent="0.2">
      <c r="N222" s="53"/>
      <c r="O222" s="53"/>
      <c r="Q222" s="53"/>
      <c r="R222" s="53"/>
      <c r="T222" s="53"/>
      <c r="U222" s="53"/>
    </row>
    <row r="223" spans="14:21" x14ac:dyDescent="0.2">
      <c r="N223" s="53"/>
      <c r="O223" s="53"/>
      <c r="Q223" s="53"/>
      <c r="R223" s="53"/>
      <c r="T223" s="53"/>
      <c r="U223" s="53"/>
    </row>
    <row r="224" spans="14:21" x14ac:dyDescent="0.2">
      <c r="N224" s="53"/>
      <c r="O224" s="53"/>
      <c r="Q224" s="53"/>
      <c r="R224" s="53"/>
      <c r="T224" s="53"/>
      <c r="U224" s="53"/>
    </row>
    <row r="225" spans="14:21" x14ac:dyDescent="0.2">
      <c r="N225" s="53"/>
      <c r="O225" s="53"/>
      <c r="Q225" s="53"/>
      <c r="R225" s="53"/>
      <c r="T225" s="53"/>
      <c r="U225" s="53"/>
    </row>
    <row r="226" spans="14:21" x14ac:dyDescent="0.2">
      <c r="N226" s="53"/>
      <c r="O226" s="53"/>
      <c r="Q226" s="53"/>
      <c r="R226" s="53"/>
      <c r="T226" s="53"/>
      <c r="U226" s="53"/>
    </row>
    <row r="227" spans="14:21" x14ac:dyDescent="0.2">
      <c r="N227" s="53"/>
      <c r="O227" s="53"/>
      <c r="Q227" s="53"/>
      <c r="R227" s="53"/>
      <c r="T227" s="53"/>
      <c r="U227" s="53"/>
    </row>
    <row r="228" spans="14:21" x14ac:dyDescent="0.2">
      <c r="N228" s="53"/>
      <c r="O228" s="53"/>
      <c r="Q228" s="53"/>
      <c r="R228" s="53"/>
      <c r="T228" s="53"/>
      <c r="U228" s="53"/>
    </row>
    <row r="229" spans="14:21" x14ac:dyDescent="0.2">
      <c r="N229" s="53"/>
      <c r="O229" s="53"/>
      <c r="Q229" s="53"/>
      <c r="R229" s="53"/>
      <c r="T229" s="53"/>
      <c r="U229" s="53"/>
    </row>
    <row r="230" spans="14:21" x14ac:dyDescent="0.2">
      <c r="N230" s="53"/>
      <c r="O230" s="53"/>
      <c r="Q230" s="53"/>
      <c r="R230" s="53"/>
      <c r="T230" s="53"/>
      <c r="U230" s="53"/>
    </row>
    <row r="231" spans="14:21" x14ac:dyDescent="0.2">
      <c r="N231" s="53"/>
      <c r="O231" s="53"/>
      <c r="Q231" s="53"/>
      <c r="R231" s="53"/>
      <c r="T231" s="53"/>
      <c r="U231" s="53"/>
    </row>
    <row r="232" spans="14:21" x14ac:dyDescent="0.2">
      <c r="N232" s="53"/>
      <c r="O232" s="53"/>
      <c r="Q232" s="53"/>
      <c r="R232" s="53"/>
      <c r="T232" s="53"/>
      <c r="U232" s="53"/>
    </row>
    <row r="233" spans="14:21" x14ac:dyDescent="0.2">
      <c r="N233" s="53"/>
      <c r="O233" s="53"/>
      <c r="Q233" s="53"/>
      <c r="R233" s="53"/>
      <c r="T233" s="53"/>
      <c r="U233" s="53"/>
    </row>
    <row r="234" spans="14:21" x14ac:dyDescent="0.2">
      <c r="N234" s="53"/>
      <c r="O234" s="53"/>
      <c r="Q234" s="53"/>
      <c r="R234" s="53"/>
      <c r="T234" s="53"/>
      <c r="U234" s="53"/>
    </row>
    <row r="235" spans="14:21" x14ac:dyDescent="0.2">
      <c r="N235" s="53"/>
      <c r="O235" s="53"/>
      <c r="Q235" s="53"/>
      <c r="R235" s="53"/>
      <c r="T235" s="53"/>
      <c r="U235" s="53"/>
    </row>
    <row r="236" spans="14:21" x14ac:dyDescent="0.2">
      <c r="N236" s="53"/>
      <c r="O236" s="53"/>
      <c r="Q236" s="53"/>
      <c r="R236" s="53"/>
      <c r="T236" s="53"/>
      <c r="U236" s="53"/>
    </row>
    <row r="237" spans="14:21" x14ac:dyDescent="0.2">
      <c r="N237" s="53"/>
      <c r="O237" s="53"/>
      <c r="Q237" s="53"/>
      <c r="R237" s="53"/>
      <c r="T237" s="53"/>
      <c r="U237" s="53"/>
    </row>
    <row r="238" spans="14:21" x14ac:dyDescent="0.2">
      <c r="N238" s="53"/>
      <c r="O238" s="53"/>
      <c r="Q238" s="53"/>
      <c r="R238" s="53"/>
      <c r="T238" s="53"/>
      <c r="U238" s="53"/>
    </row>
    <row r="239" spans="14:21" x14ac:dyDescent="0.2">
      <c r="N239" s="53"/>
      <c r="O239" s="53"/>
      <c r="Q239" s="53"/>
      <c r="R239" s="53"/>
      <c r="T239" s="53"/>
      <c r="U239" s="53"/>
    </row>
    <row r="240" spans="14:21" x14ac:dyDescent="0.2">
      <c r="N240" s="53"/>
      <c r="O240" s="53"/>
      <c r="Q240" s="53"/>
      <c r="R240" s="53"/>
      <c r="T240" s="53"/>
      <c r="U240" s="53"/>
    </row>
    <row r="241" spans="14:21" x14ac:dyDescent="0.2">
      <c r="N241" s="53"/>
      <c r="O241" s="53"/>
      <c r="Q241" s="53"/>
      <c r="R241" s="53"/>
      <c r="T241" s="53"/>
      <c r="U241" s="53"/>
    </row>
    <row r="242" spans="14:21" x14ac:dyDescent="0.2">
      <c r="N242" s="53"/>
      <c r="O242" s="53"/>
      <c r="Q242" s="53"/>
      <c r="R242" s="53"/>
      <c r="T242" s="53"/>
      <c r="U242" s="53"/>
    </row>
    <row r="243" spans="14:21" x14ac:dyDescent="0.2">
      <c r="N243" s="53"/>
      <c r="O243" s="53"/>
      <c r="Q243" s="53"/>
      <c r="R243" s="53"/>
      <c r="T243" s="53"/>
      <c r="U243" s="53"/>
    </row>
    <row r="244" spans="14:21" x14ac:dyDescent="0.2">
      <c r="N244" s="53"/>
      <c r="O244" s="53"/>
      <c r="Q244" s="53"/>
      <c r="R244" s="53"/>
      <c r="T244" s="53"/>
      <c r="U244" s="53"/>
    </row>
    <row r="245" spans="14:21" x14ac:dyDescent="0.2">
      <c r="N245" s="53"/>
      <c r="O245" s="53"/>
      <c r="Q245" s="53"/>
      <c r="R245" s="53"/>
      <c r="T245" s="53"/>
      <c r="U245" s="53"/>
    </row>
    <row r="246" spans="14:21" x14ac:dyDescent="0.2">
      <c r="N246" s="53"/>
      <c r="O246" s="53"/>
      <c r="Q246" s="53"/>
      <c r="R246" s="53"/>
      <c r="T246" s="53"/>
      <c r="U246" s="53"/>
    </row>
    <row r="247" spans="14:21" x14ac:dyDescent="0.2">
      <c r="N247" s="53"/>
      <c r="O247" s="53"/>
      <c r="Q247" s="53"/>
      <c r="R247" s="53"/>
      <c r="T247" s="53"/>
      <c r="U247" s="53"/>
    </row>
    <row r="248" spans="14:21" x14ac:dyDescent="0.2">
      <c r="N248" s="53"/>
      <c r="O248" s="53"/>
      <c r="Q248" s="53"/>
      <c r="R248" s="53"/>
      <c r="T248" s="53"/>
      <c r="U248" s="53"/>
    </row>
    <row r="249" spans="14:21" x14ac:dyDescent="0.2">
      <c r="N249" s="53"/>
      <c r="O249" s="53"/>
      <c r="Q249" s="53"/>
      <c r="R249" s="53"/>
      <c r="T249" s="53"/>
      <c r="U249" s="53"/>
    </row>
    <row r="250" spans="14:21" x14ac:dyDescent="0.2">
      <c r="N250" s="53"/>
      <c r="O250" s="53"/>
      <c r="Q250" s="53"/>
      <c r="R250" s="53"/>
      <c r="T250" s="53"/>
      <c r="U250" s="53"/>
    </row>
    <row r="251" spans="14:21" x14ac:dyDescent="0.2">
      <c r="N251" s="53"/>
      <c r="O251" s="53"/>
      <c r="Q251" s="53"/>
      <c r="R251" s="53"/>
      <c r="T251" s="53"/>
      <c r="U251" s="53"/>
    </row>
    <row r="252" spans="14:21" x14ac:dyDescent="0.2">
      <c r="N252" s="53"/>
      <c r="O252" s="53"/>
      <c r="Q252" s="53"/>
      <c r="R252" s="53"/>
      <c r="T252" s="53"/>
      <c r="U252" s="53"/>
    </row>
    <row r="253" spans="14:21" x14ac:dyDescent="0.2">
      <c r="N253" s="53"/>
      <c r="O253" s="53"/>
      <c r="Q253" s="53"/>
      <c r="R253" s="53"/>
      <c r="T253" s="53"/>
      <c r="U253" s="53"/>
    </row>
    <row r="254" spans="14:21" x14ac:dyDescent="0.2">
      <c r="N254" s="53"/>
      <c r="O254" s="53"/>
      <c r="Q254" s="53"/>
      <c r="R254" s="53"/>
      <c r="T254" s="53"/>
      <c r="U254" s="53"/>
    </row>
    <row r="255" spans="14:21" x14ac:dyDescent="0.2">
      <c r="N255" s="53"/>
      <c r="O255" s="53"/>
      <c r="Q255" s="53"/>
      <c r="R255" s="53"/>
      <c r="T255" s="53"/>
      <c r="U255" s="53"/>
    </row>
    <row r="256" spans="14:21" x14ac:dyDescent="0.2">
      <c r="N256" s="53"/>
      <c r="O256" s="53"/>
      <c r="Q256" s="53"/>
      <c r="R256" s="53"/>
      <c r="T256" s="53"/>
      <c r="U256" s="53"/>
    </row>
    <row r="257" spans="14:21" x14ac:dyDescent="0.2">
      <c r="N257" s="53"/>
      <c r="O257" s="53"/>
      <c r="Q257" s="53"/>
      <c r="R257" s="53"/>
      <c r="T257" s="53"/>
      <c r="U257" s="53"/>
    </row>
    <row r="258" spans="14:21" x14ac:dyDescent="0.2">
      <c r="N258" s="53"/>
      <c r="O258" s="53"/>
      <c r="Q258" s="53"/>
      <c r="R258" s="53"/>
      <c r="T258" s="53"/>
      <c r="U258" s="53"/>
    </row>
    <row r="259" spans="14:21" x14ac:dyDescent="0.2">
      <c r="N259" s="53"/>
      <c r="O259" s="53"/>
      <c r="Q259" s="53"/>
      <c r="R259" s="53"/>
      <c r="T259" s="53"/>
      <c r="U259" s="53"/>
    </row>
    <row r="260" spans="14:21" x14ac:dyDescent="0.2">
      <c r="N260" s="53"/>
      <c r="O260" s="53"/>
      <c r="Q260" s="53"/>
      <c r="R260" s="53"/>
      <c r="T260" s="53"/>
      <c r="U260" s="53"/>
    </row>
    <row r="261" spans="14:21" x14ac:dyDescent="0.2">
      <c r="N261" s="53"/>
      <c r="O261" s="53"/>
      <c r="Q261" s="53"/>
      <c r="R261" s="53"/>
      <c r="T261" s="53"/>
      <c r="U261" s="53"/>
    </row>
    <row r="262" spans="14:21" x14ac:dyDescent="0.2">
      <c r="N262" s="53"/>
      <c r="O262" s="53"/>
      <c r="Q262" s="53"/>
      <c r="R262" s="53"/>
      <c r="T262" s="53"/>
      <c r="U262" s="53"/>
    </row>
    <row r="263" spans="14:21" x14ac:dyDescent="0.2">
      <c r="N263" s="53"/>
      <c r="O263" s="53"/>
      <c r="Q263" s="53"/>
      <c r="R263" s="53"/>
      <c r="T263" s="53"/>
      <c r="U263" s="53"/>
    </row>
    <row r="264" spans="14:21" x14ac:dyDescent="0.2">
      <c r="N264" s="53"/>
      <c r="O264" s="53"/>
      <c r="Q264" s="53"/>
      <c r="R264" s="53"/>
      <c r="T264" s="53"/>
      <c r="U264" s="53"/>
    </row>
    <row r="265" spans="14:21" x14ac:dyDescent="0.2">
      <c r="N265" s="53"/>
      <c r="O265" s="53"/>
      <c r="Q265" s="53"/>
      <c r="R265" s="53"/>
      <c r="T265" s="53"/>
      <c r="U265" s="53"/>
    </row>
    <row r="266" spans="14:21" x14ac:dyDescent="0.2">
      <c r="N266" s="53"/>
      <c r="O266" s="53"/>
      <c r="Q266" s="53"/>
      <c r="R266" s="53"/>
      <c r="T266" s="53"/>
      <c r="U266" s="53"/>
    </row>
    <row r="267" spans="14:21" x14ac:dyDescent="0.2">
      <c r="N267" s="53"/>
      <c r="O267" s="53"/>
      <c r="Q267" s="53"/>
      <c r="R267" s="53"/>
      <c r="T267" s="53"/>
      <c r="U267" s="53"/>
    </row>
    <row r="268" spans="14:21" x14ac:dyDescent="0.2">
      <c r="N268" s="53"/>
      <c r="O268" s="53"/>
      <c r="Q268" s="53"/>
      <c r="R268" s="53"/>
      <c r="T268" s="53"/>
      <c r="U268" s="53"/>
    </row>
    <row r="269" spans="14:21" x14ac:dyDescent="0.2">
      <c r="N269" s="53"/>
      <c r="O269" s="53"/>
      <c r="Q269" s="53"/>
      <c r="R269" s="53"/>
      <c r="T269" s="53"/>
      <c r="U269" s="53"/>
    </row>
    <row r="270" spans="14:21" x14ac:dyDescent="0.2">
      <c r="N270" s="53"/>
      <c r="O270" s="53"/>
      <c r="Q270" s="53"/>
      <c r="R270" s="53"/>
      <c r="T270" s="53"/>
      <c r="U270" s="53"/>
    </row>
    <row r="271" spans="14:21" x14ac:dyDescent="0.2">
      <c r="N271" s="53"/>
      <c r="O271" s="53"/>
      <c r="Q271" s="53"/>
      <c r="R271" s="53"/>
      <c r="T271" s="53"/>
      <c r="U271" s="53"/>
    </row>
    <row r="272" spans="14:21" x14ac:dyDescent="0.2">
      <c r="N272" s="53"/>
      <c r="O272" s="53"/>
      <c r="Q272" s="53"/>
      <c r="R272" s="53"/>
      <c r="T272" s="53"/>
      <c r="U272" s="53"/>
    </row>
    <row r="273" spans="14:21" x14ac:dyDescent="0.2">
      <c r="N273" s="53"/>
      <c r="O273" s="53"/>
      <c r="Q273" s="53"/>
      <c r="R273" s="53"/>
      <c r="T273" s="53"/>
      <c r="U273" s="53"/>
    </row>
    <row r="274" spans="14:21" x14ac:dyDescent="0.2">
      <c r="N274" s="53"/>
      <c r="O274" s="53"/>
      <c r="Q274" s="53"/>
      <c r="R274" s="53"/>
      <c r="T274" s="53"/>
      <c r="U274" s="53"/>
    </row>
    <row r="275" spans="14:21" x14ac:dyDescent="0.2">
      <c r="N275" s="53"/>
      <c r="O275" s="53"/>
      <c r="Q275" s="53"/>
      <c r="R275" s="53"/>
      <c r="T275" s="53"/>
      <c r="U275" s="53"/>
    </row>
    <row r="276" spans="14:21" x14ac:dyDescent="0.2">
      <c r="N276" s="53"/>
      <c r="O276" s="53"/>
      <c r="Q276" s="53"/>
      <c r="R276" s="53"/>
      <c r="T276" s="53"/>
      <c r="U276" s="53"/>
    </row>
    <row r="277" spans="14:21" x14ac:dyDescent="0.2">
      <c r="N277" s="53"/>
      <c r="O277" s="53"/>
      <c r="Q277" s="53"/>
      <c r="R277" s="53"/>
      <c r="T277" s="53"/>
      <c r="U277" s="53"/>
    </row>
    <row r="278" spans="14:21" x14ac:dyDescent="0.2">
      <c r="N278" s="53"/>
      <c r="O278" s="53"/>
      <c r="Q278" s="53"/>
      <c r="R278" s="53"/>
      <c r="T278" s="53"/>
      <c r="U278" s="53"/>
    </row>
    <row r="279" spans="14:21" x14ac:dyDescent="0.2">
      <c r="N279" s="53"/>
      <c r="O279" s="53"/>
      <c r="Q279" s="53"/>
      <c r="R279" s="53"/>
      <c r="T279" s="53"/>
      <c r="U279" s="53"/>
    </row>
    <row r="280" spans="14:21" x14ac:dyDescent="0.2">
      <c r="N280" s="53"/>
      <c r="O280" s="53"/>
      <c r="Q280" s="53"/>
      <c r="R280" s="53"/>
      <c r="T280" s="53"/>
      <c r="U280" s="53"/>
    </row>
    <row r="281" spans="14:21" x14ac:dyDescent="0.2">
      <c r="N281" s="53"/>
      <c r="O281" s="53"/>
      <c r="Q281" s="53"/>
      <c r="R281" s="53"/>
      <c r="T281" s="53"/>
      <c r="U281" s="53"/>
    </row>
    <row r="282" spans="14:21" x14ac:dyDescent="0.2">
      <c r="N282" s="53"/>
      <c r="O282" s="53"/>
      <c r="Q282" s="53"/>
      <c r="R282" s="53"/>
      <c r="T282" s="53"/>
      <c r="U282" s="53"/>
    </row>
    <row r="283" spans="14:21" x14ac:dyDescent="0.2">
      <c r="N283" s="53"/>
      <c r="O283" s="53"/>
      <c r="Q283" s="53"/>
      <c r="R283" s="53"/>
      <c r="T283" s="53"/>
      <c r="U283" s="53"/>
    </row>
    <row r="284" spans="14:21" x14ac:dyDescent="0.2">
      <c r="N284" s="53"/>
      <c r="O284" s="53"/>
      <c r="Q284" s="53"/>
      <c r="R284" s="53"/>
      <c r="T284" s="53"/>
      <c r="U284" s="53"/>
    </row>
    <row r="285" spans="14:21" x14ac:dyDescent="0.2">
      <c r="N285" s="53"/>
      <c r="O285" s="53"/>
      <c r="Q285" s="53"/>
      <c r="R285" s="53"/>
      <c r="T285" s="53"/>
      <c r="U285" s="53"/>
    </row>
    <row r="286" spans="14:21" x14ac:dyDescent="0.2">
      <c r="N286" s="53"/>
      <c r="O286" s="53"/>
      <c r="Q286" s="53"/>
      <c r="R286" s="53"/>
      <c r="T286" s="53"/>
      <c r="U286" s="53"/>
    </row>
    <row r="287" spans="14:21" x14ac:dyDescent="0.2">
      <c r="N287" s="53"/>
      <c r="O287" s="53"/>
      <c r="Q287" s="53"/>
      <c r="R287" s="53"/>
      <c r="T287" s="53"/>
      <c r="U287" s="53"/>
    </row>
    <row r="288" spans="14:21" x14ac:dyDescent="0.2">
      <c r="N288" s="53"/>
      <c r="O288" s="53"/>
      <c r="Q288" s="53"/>
      <c r="R288" s="53"/>
      <c r="T288" s="53"/>
      <c r="U288" s="53"/>
    </row>
    <row r="289" spans="14:21" x14ac:dyDescent="0.2">
      <c r="N289" s="53"/>
      <c r="O289" s="53"/>
      <c r="Q289" s="53"/>
      <c r="R289" s="53"/>
      <c r="T289" s="53"/>
      <c r="U289" s="53"/>
    </row>
    <row r="290" spans="14:21" x14ac:dyDescent="0.2">
      <c r="N290" s="53"/>
      <c r="O290" s="53"/>
      <c r="Q290" s="53"/>
      <c r="R290" s="53"/>
      <c r="T290" s="53"/>
      <c r="U290" s="53"/>
    </row>
    <row r="291" spans="14:21" x14ac:dyDescent="0.2">
      <c r="N291" s="53"/>
      <c r="O291" s="53"/>
      <c r="Q291" s="53"/>
      <c r="R291" s="53"/>
      <c r="T291" s="53"/>
      <c r="U291" s="53"/>
    </row>
    <row r="292" spans="14:21" x14ac:dyDescent="0.2">
      <c r="N292" s="53"/>
      <c r="O292" s="53"/>
      <c r="Q292" s="53"/>
      <c r="R292" s="53"/>
      <c r="T292" s="53"/>
      <c r="U292" s="53"/>
    </row>
    <row r="293" spans="14:21" x14ac:dyDescent="0.2">
      <c r="N293" s="53"/>
      <c r="O293" s="53"/>
      <c r="Q293" s="53"/>
      <c r="R293" s="53"/>
      <c r="T293" s="53"/>
      <c r="U293" s="53"/>
    </row>
    <row r="294" spans="14:21" x14ac:dyDescent="0.2">
      <c r="N294" s="53"/>
      <c r="O294" s="53"/>
      <c r="Q294" s="53"/>
      <c r="R294" s="53"/>
      <c r="T294" s="53"/>
      <c r="U294" s="53"/>
    </row>
    <row r="295" spans="14:21" x14ac:dyDescent="0.2">
      <c r="N295" s="53"/>
      <c r="O295" s="53"/>
      <c r="Q295" s="53"/>
      <c r="R295" s="53"/>
      <c r="T295" s="53"/>
      <c r="U295" s="53"/>
    </row>
    <row r="296" spans="14:21" x14ac:dyDescent="0.2">
      <c r="N296" s="53"/>
      <c r="O296" s="53"/>
      <c r="Q296" s="53"/>
      <c r="R296" s="53"/>
      <c r="T296" s="53"/>
      <c r="U296" s="53"/>
    </row>
    <row r="297" spans="14:21" x14ac:dyDescent="0.2">
      <c r="N297" s="53"/>
      <c r="O297" s="53"/>
      <c r="Q297" s="53"/>
      <c r="R297" s="53"/>
      <c r="T297" s="53"/>
      <c r="U297" s="53"/>
    </row>
    <row r="298" spans="14:21" x14ac:dyDescent="0.2">
      <c r="N298" s="53"/>
      <c r="O298" s="53"/>
      <c r="Q298" s="53"/>
      <c r="R298" s="53"/>
      <c r="T298" s="53"/>
      <c r="U298" s="53"/>
    </row>
    <row r="299" spans="14:21" x14ac:dyDescent="0.2">
      <c r="N299" s="53"/>
      <c r="O299" s="53"/>
      <c r="Q299" s="53"/>
      <c r="R299" s="53"/>
      <c r="T299" s="53"/>
      <c r="U299" s="53"/>
    </row>
    <row r="300" spans="14:21" x14ac:dyDescent="0.2">
      <c r="N300" s="53"/>
      <c r="O300" s="53"/>
      <c r="Q300" s="53"/>
      <c r="R300" s="53"/>
      <c r="T300" s="53"/>
      <c r="U300" s="53"/>
    </row>
    <row r="301" spans="14:21" x14ac:dyDescent="0.2">
      <c r="N301" s="53"/>
      <c r="O301" s="53"/>
      <c r="Q301" s="53"/>
      <c r="R301" s="53"/>
      <c r="T301" s="53"/>
      <c r="U301" s="53"/>
    </row>
    <row r="302" spans="14:21" x14ac:dyDescent="0.2">
      <c r="N302" s="53"/>
      <c r="O302" s="53"/>
      <c r="Q302" s="53"/>
      <c r="R302" s="53"/>
      <c r="T302" s="53"/>
      <c r="U302" s="53"/>
    </row>
    <row r="303" spans="14:21" x14ac:dyDescent="0.2">
      <c r="N303" s="53"/>
      <c r="O303" s="53"/>
      <c r="Q303" s="53"/>
      <c r="R303" s="53"/>
      <c r="T303" s="53"/>
      <c r="U303" s="53"/>
    </row>
    <row r="304" spans="14:21" x14ac:dyDescent="0.2">
      <c r="N304" s="53"/>
      <c r="O304" s="53"/>
      <c r="Q304" s="53"/>
      <c r="R304" s="53"/>
      <c r="T304" s="53"/>
      <c r="U304" s="53"/>
    </row>
    <row r="305" spans="14:21" x14ac:dyDescent="0.2">
      <c r="N305" s="53"/>
      <c r="O305" s="53"/>
      <c r="Q305" s="53"/>
      <c r="R305" s="53"/>
      <c r="T305" s="53"/>
      <c r="U305" s="53"/>
    </row>
    <row r="306" spans="14:21" x14ac:dyDescent="0.2">
      <c r="N306" s="53"/>
      <c r="O306" s="53"/>
      <c r="Q306" s="53"/>
      <c r="R306" s="53"/>
      <c r="T306" s="53"/>
      <c r="U306" s="53"/>
    </row>
    <row r="307" spans="14:21" x14ac:dyDescent="0.2">
      <c r="N307" s="53"/>
      <c r="O307" s="53"/>
      <c r="Q307" s="53"/>
      <c r="R307" s="53"/>
      <c r="T307" s="53"/>
      <c r="U307" s="53"/>
    </row>
    <row r="308" spans="14:21" x14ac:dyDescent="0.2">
      <c r="N308" s="53"/>
      <c r="O308" s="53"/>
      <c r="Q308" s="53"/>
      <c r="R308" s="53"/>
      <c r="T308" s="53"/>
      <c r="U308" s="53"/>
    </row>
    <row r="309" spans="14:21" x14ac:dyDescent="0.2">
      <c r="N309" s="53"/>
      <c r="O309" s="53"/>
      <c r="Q309" s="53"/>
      <c r="R309" s="53"/>
      <c r="T309" s="53"/>
      <c r="U309" s="53"/>
    </row>
    <row r="310" spans="14:21" x14ac:dyDescent="0.2">
      <c r="N310" s="53"/>
      <c r="O310" s="53"/>
      <c r="Q310" s="53"/>
      <c r="R310" s="53"/>
      <c r="T310" s="53"/>
      <c r="U310" s="53"/>
    </row>
    <row r="311" spans="14:21" x14ac:dyDescent="0.2">
      <c r="N311" s="53"/>
      <c r="O311" s="53"/>
      <c r="Q311" s="53"/>
      <c r="R311" s="53"/>
      <c r="T311" s="53"/>
      <c r="U311" s="53"/>
    </row>
    <row r="312" spans="14:21" x14ac:dyDescent="0.2">
      <c r="N312" s="53"/>
      <c r="O312" s="53"/>
      <c r="Q312" s="53"/>
      <c r="R312" s="53"/>
      <c r="T312" s="53"/>
      <c r="U312" s="53"/>
    </row>
    <row r="313" spans="14:21" x14ac:dyDescent="0.2">
      <c r="N313" s="53"/>
      <c r="O313" s="53"/>
      <c r="Q313" s="53"/>
      <c r="R313" s="53"/>
      <c r="T313" s="53"/>
      <c r="U313" s="53"/>
    </row>
    <row r="314" spans="14:21" x14ac:dyDescent="0.2">
      <c r="N314" s="53"/>
      <c r="O314" s="53"/>
      <c r="Q314" s="53"/>
      <c r="R314" s="53"/>
      <c r="T314" s="53"/>
      <c r="U314" s="53"/>
    </row>
    <row r="315" spans="14:21" x14ac:dyDescent="0.2">
      <c r="N315" s="53"/>
      <c r="O315" s="53"/>
      <c r="Q315" s="53"/>
      <c r="R315" s="53"/>
      <c r="T315" s="53"/>
      <c r="U315" s="53"/>
    </row>
    <row r="316" spans="14:21" x14ac:dyDescent="0.2">
      <c r="N316" s="53"/>
      <c r="O316" s="53"/>
      <c r="Q316" s="53"/>
      <c r="R316" s="53"/>
      <c r="T316" s="53"/>
      <c r="U316" s="53"/>
    </row>
    <row r="317" spans="14:21" x14ac:dyDescent="0.2">
      <c r="N317" s="53"/>
      <c r="O317" s="53"/>
      <c r="Q317" s="53"/>
      <c r="R317" s="53"/>
      <c r="T317" s="53"/>
      <c r="U317" s="53"/>
    </row>
    <row r="318" spans="14:21" x14ac:dyDescent="0.2">
      <c r="N318" s="53"/>
      <c r="O318" s="53"/>
      <c r="Q318" s="53"/>
      <c r="R318" s="53"/>
      <c r="T318" s="53"/>
      <c r="U318" s="53"/>
    </row>
    <row r="319" spans="14:21" x14ac:dyDescent="0.2">
      <c r="N319" s="53"/>
      <c r="O319" s="53"/>
      <c r="Q319" s="53"/>
      <c r="R319" s="53"/>
      <c r="T319" s="53"/>
      <c r="U319" s="53"/>
    </row>
    <row r="320" spans="14:21" x14ac:dyDescent="0.2">
      <c r="N320" s="53"/>
      <c r="O320" s="53"/>
      <c r="Q320" s="53"/>
      <c r="R320" s="53"/>
      <c r="T320" s="53"/>
      <c r="U320" s="53"/>
    </row>
    <row r="321" spans="14:21" x14ac:dyDescent="0.2">
      <c r="N321" s="53"/>
      <c r="O321" s="53"/>
      <c r="Q321" s="53"/>
      <c r="R321" s="53"/>
      <c r="T321" s="53"/>
      <c r="U321" s="53"/>
    </row>
    <row r="322" spans="14:21" x14ac:dyDescent="0.2">
      <c r="N322" s="53"/>
      <c r="O322" s="53"/>
      <c r="Q322" s="53"/>
      <c r="R322" s="53"/>
      <c r="T322" s="53"/>
      <c r="U322" s="53"/>
    </row>
    <row r="323" spans="14:21" x14ac:dyDescent="0.2">
      <c r="N323" s="53"/>
      <c r="O323" s="53"/>
      <c r="Q323" s="53"/>
      <c r="R323" s="53"/>
      <c r="T323" s="53"/>
      <c r="U323" s="53"/>
    </row>
    <row r="324" spans="14:21" x14ac:dyDescent="0.2">
      <c r="N324" s="53"/>
      <c r="O324" s="53"/>
      <c r="Q324" s="53"/>
      <c r="R324" s="53"/>
      <c r="T324" s="53"/>
      <c r="U324" s="53"/>
    </row>
    <row r="325" spans="14:21" x14ac:dyDescent="0.2">
      <c r="N325" s="53"/>
      <c r="O325" s="53"/>
      <c r="Q325" s="53"/>
      <c r="R325" s="53"/>
      <c r="T325" s="53"/>
      <c r="U325" s="53"/>
    </row>
    <row r="326" spans="14:21" x14ac:dyDescent="0.2">
      <c r="N326" s="53"/>
      <c r="O326" s="53"/>
      <c r="Q326" s="53"/>
      <c r="R326" s="53"/>
      <c r="T326" s="53"/>
      <c r="U326" s="53"/>
    </row>
    <row r="327" spans="14:21" x14ac:dyDescent="0.2">
      <c r="N327" s="53"/>
      <c r="O327" s="53"/>
      <c r="Q327" s="53"/>
      <c r="R327" s="53"/>
      <c r="T327" s="53"/>
      <c r="U327" s="53"/>
    </row>
    <row r="328" spans="14:21" x14ac:dyDescent="0.2">
      <c r="N328" s="53"/>
      <c r="O328" s="53"/>
      <c r="Q328" s="53"/>
      <c r="R328" s="53"/>
      <c r="T328" s="53"/>
      <c r="U328" s="53"/>
    </row>
    <row r="329" spans="14:21" x14ac:dyDescent="0.2">
      <c r="N329" s="53"/>
      <c r="O329" s="53"/>
      <c r="Q329" s="53"/>
      <c r="R329" s="53"/>
      <c r="T329" s="53"/>
      <c r="U329" s="53"/>
    </row>
    <row r="330" spans="14:21" x14ac:dyDescent="0.2">
      <c r="N330" s="53"/>
      <c r="O330" s="53"/>
      <c r="Q330" s="53"/>
      <c r="R330" s="53"/>
      <c r="T330" s="53"/>
      <c r="U330" s="53"/>
    </row>
    <row r="331" spans="14:21" x14ac:dyDescent="0.2">
      <c r="N331" s="53"/>
      <c r="O331" s="53"/>
      <c r="Q331" s="53"/>
      <c r="R331" s="53"/>
      <c r="T331" s="53"/>
      <c r="U331" s="53"/>
    </row>
    <row r="332" spans="14:21" x14ac:dyDescent="0.2">
      <c r="N332" s="53"/>
      <c r="O332" s="53"/>
      <c r="Q332" s="53"/>
      <c r="R332" s="53"/>
      <c r="T332" s="53"/>
      <c r="U332" s="53"/>
    </row>
    <row r="333" spans="14:21" x14ac:dyDescent="0.2">
      <c r="N333" s="53"/>
      <c r="O333" s="53"/>
      <c r="Q333" s="53"/>
      <c r="R333" s="53"/>
      <c r="T333" s="53"/>
      <c r="U333" s="53"/>
    </row>
    <row r="334" spans="14:21" x14ac:dyDescent="0.2">
      <c r="N334" s="53"/>
      <c r="O334" s="53"/>
      <c r="Q334" s="53"/>
      <c r="R334" s="53"/>
      <c r="T334" s="53"/>
      <c r="U334" s="53"/>
    </row>
    <row r="335" spans="14:21" x14ac:dyDescent="0.2">
      <c r="N335" s="53"/>
      <c r="O335" s="53"/>
      <c r="Q335" s="53"/>
      <c r="R335" s="53"/>
      <c r="T335" s="53"/>
      <c r="U335" s="53"/>
    </row>
    <row r="336" spans="14:21" x14ac:dyDescent="0.2">
      <c r="N336" s="53"/>
      <c r="O336" s="53"/>
      <c r="Q336" s="53"/>
      <c r="R336" s="53"/>
      <c r="T336" s="53"/>
      <c r="U336" s="53"/>
    </row>
    <row r="337" spans="14:21" x14ac:dyDescent="0.2">
      <c r="N337" s="53"/>
      <c r="O337" s="53"/>
      <c r="Q337" s="53"/>
      <c r="R337" s="53"/>
      <c r="T337" s="53"/>
      <c r="U337" s="53"/>
    </row>
    <row r="338" spans="14:21" x14ac:dyDescent="0.2">
      <c r="N338" s="53"/>
      <c r="O338" s="53"/>
      <c r="Q338" s="53"/>
      <c r="R338" s="53"/>
      <c r="T338" s="53"/>
      <c r="U338" s="53"/>
    </row>
    <row r="339" spans="14:21" x14ac:dyDescent="0.2">
      <c r="N339" s="53"/>
      <c r="O339" s="53"/>
      <c r="Q339" s="53"/>
      <c r="R339" s="53"/>
      <c r="T339" s="53"/>
      <c r="U339" s="53"/>
    </row>
    <row r="340" spans="14:21" x14ac:dyDescent="0.2">
      <c r="N340" s="53"/>
      <c r="O340" s="53"/>
      <c r="Q340" s="53"/>
      <c r="R340" s="53"/>
      <c r="T340" s="53"/>
      <c r="U340" s="53"/>
    </row>
    <row r="341" spans="14:21" x14ac:dyDescent="0.2">
      <c r="N341" s="53"/>
      <c r="O341" s="53"/>
      <c r="Q341" s="53"/>
      <c r="R341" s="53"/>
      <c r="T341" s="53"/>
      <c r="U341" s="53"/>
    </row>
    <row r="342" spans="14:21" x14ac:dyDescent="0.2">
      <c r="N342" s="53"/>
      <c r="O342" s="53"/>
      <c r="Q342" s="53"/>
      <c r="R342" s="53"/>
      <c r="T342" s="53"/>
      <c r="U342" s="53"/>
    </row>
    <row r="343" spans="14:21" x14ac:dyDescent="0.2">
      <c r="N343" s="53"/>
      <c r="O343" s="53"/>
      <c r="Q343" s="53"/>
      <c r="R343" s="53"/>
      <c r="T343" s="53"/>
      <c r="U343" s="53"/>
    </row>
    <row r="344" spans="14:21" x14ac:dyDescent="0.2">
      <c r="N344" s="53"/>
      <c r="O344" s="53"/>
      <c r="Q344" s="53"/>
      <c r="R344" s="53"/>
      <c r="T344" s="53"/>
      <c r="U344" s="53"/>
    </row>
    <row r="345" spans="14:21" x14ac:dyDescent="0.2">
      <c r="N345" s="53"/>
      <c r="O345" s="53"/>
      <c r="Q345" s="53"/>
      <c r="R345" s="53"/>
      <c r="T345" s="53"/>
      <c r="U345" s="53"/>
    </row>
    <row r="346" spans="14:21" x14ac:dyDescent="0.2">
      <c r="N346" s="53"/>
      <c r="O346" s="53"/>
      <c r="Q346" s="53"/>
      <c r="R346" s="53"/>
      <c r="T346" s="53"/>
      <c r="U346" s="53"/>
    </row>
    <row r="347" spans="14:21" x14ac:dyDescent="0.2">
      <c r="N347" s="53"/>
      <c r="O347" s="53"/>
      <c r="Q347" s="53"/>
      <c r="R347" s="53"/>
      <c r="T347" s="53"/>
      <c r="U347" s="53"/>
    </row>
    <row r="348" spans="14:21" x14ac:dyDescent="0.2">
      <c r="N348" s="53"/>
      <c r="O348" s="53"/>
      <c r="Q348" s="53"/>
      <c r="R348" s="53"/>
      <c r="T348" s="53"/>
      <c r="U348" s="53"/>
    </row>
    <row r="349" spans="14:21" x14ac:dyDescent="0.2">
      <c r="N349" s="53"/>
      <c r="O349" s="53"/>
      <c r="Q349" s="53"/>
      <c r="R349" s="53"/>
      <c r="T349" s="53"/>
      <c r="U349" s="53"/>
    </row>
    <row r="350" spans="14:21" x14ac:dyDescent="0.2">
      <c r="N350" s="53"/>
      <c r="O350" s="53"/>
      <c r="Q350" s="53"/>
      <c r="R350" s="53"/>
      <c r="T350" s="53"/>
      <c r="U350" s="53"/>
    </row>
    <row r="351" spans="14:21" x14ac:dyDescent="0.2">
      <c r="N351" s="53"/>
      <c r="O351" s="53"/>
      <c r="Q351" s="53"/>
      <c r="R351" s="53"/>
      <c r="T351" s="53"/>
      <c r="U351" s="53"/>
    </row>
    <row r="352" spans="14:21" x14ac:dyDescent="0.2">
      <c r="N352" s="53"/>
      <c r="O352" s="53"/>
      <c r="Q352" s="53"/>
      <c r="R352" s="53"/>
      <c r="T352" s="53"/>
      <c r="U352" s="53"/>
    </row>
    <row r="353" spans="14:21" x14ac:dyDescent="0.2">
      <c r="N353" s="53"/>
      <c r="O353" s="53"/>
      <c r="Q353" s="53"/>
      <c r="R353" s="53"/>
      <c r="T353" s="53"/>
      <c r="U353" s="53"/>
    </row>
    <row r="354" spans="14:21" x14ac:dyDescent="0.2">
      <c r="N354" s="53"/>
      <c r="O354" s="53"/>
      <c r="Q354" s="53"/>
      <c r="R354" s="53"/>
      <c r="T354" s="53"/>
      <c r="U354" s="53"/>
    </row>
    <row r="355" spans="14:21" x14ac:dyDescent="0.2">
      <c r="N355" s="53"/>
      <c r="O355" s="53"/>
      <c r="Q355" s="53"/>
      <c r="R355" s="53"/>
      <c r="T355" s="53"/>
      <c r="U355" s="53"/>
    </row>
    <row r="356" spans="14:21" x14ac:dyDescent="0.2">
      <c r="N356" s="53"/>
      <c r="O356" s="53"/>
      <c r="Q356" s="53"/>
      <c r="R356" s="53"/>
      <c r="T356" s="53"/>
      <c r="U356" s="53"/>
    </row>
    <row r="357" spans="14:21" x14ac:dyDescent="0.2">
      <c r="N357" s="53"/>
      <c r="O357" s="53"/>
      <c r="Q357" s="53"/>
      <c r="R357" s="53"/>
      <c r="T357" s="53"/>
      <c r="U357" s="53"/>
    </row>
    <row r="358" spans="14:21" x14ac:dyDescent="0.2">
      <c r="N358" s="53"/>
      <c r="O358" s="53"/>
      <c r="Q358" s="53"/>
      <c r="R358" s="53"/>
      <c r="T358" s="53"/>
      <c r="U358" s="53"/>
    </row>
    <row r="359" spans="14:21" x14ac:dyDescent="0.2">
      <c r="N359" s="53"/>
      <c r="O359" s="53"/>
      <c r="Q359" s="53"/>
      <c r="R359" s="53"/>
      <c r="T359" s="53"/>
      <c r="U359" s="53"/>
    </row>
    <row r="360" spans="14:21" x14ac:dyDescent="0.2">
      <c r="N360" s="53"/>
      <c r="O360" s="53"/>
      <c r="Q360" s="53"/>
      <c r="R360" s="53"/>
      <c r="T360" s="53"/>
      <c r="U360" s="53"/>
    </row>
    <row r="361" spans="14:21" x14ac:dyDescent="0.2">
      <c r="N361" s="53"/>
      <c r="O361" s="53"/>
      <c r="Q361" s="53"/>
      <c r="R361" s="53"/>
      <c r="T361" s="53"/>
      <c r="U361" s="53"/>
    </row>
    <row r="362" spans="14:21" x14ac:dyDescent="0.2">
      <c r="N362" s="53"/>
      <c r="O362" s="53"/>
      <c r="Q362" s="53"/>
      <c r="R362" s="53"/>
      <c r="T362" s="53"/>
      <c r="U362" s="53"/>
    </row>
    <row r="363" spans="14:21" x14ac:dyDescent="0.2">
      <c r="N363" s="53"/>
      <c r="O363" s="53"/>
      <c r="Q363" s="53"/>
      <c r="R363" s="53"/>
      <c r="T363" s="53"/>
      <c r="U363" s="53"/>
    </row>
    <row r="364" spans="14:21" x14ac:dyDescent="0.2">
      <c r="N364" s="53"/>
      <c r="O364" s="53"/>
      <c r="Q364" s="53"/>
      <c r="R364" s="53"/>
      <c r="T364" s="53"/>
      <c r="U364" s="53"/>
    </row>
    <row r="365" spans="14:21" x14ac:dyDescent="0.2">
      <c r="N365" s="53"/>
      <c r="O365" s="53"/>
      <c r="Q365" s="53"/>
      <c r="R365" s="53"/>
      <c r="T365" s="53"/>
      <c r="U365" s="53"/>
    </row>
    <row r="366" spans="14:21" x14ac:dyDescent="0.2">
      <c r="N366" s="53"/>
      <c r="O366" s="53"/>
      <c r="Q366" s="53"/>
      <c r="R366" s="53"/>
      <c r="T366" s="53"/>
      <c r="U366" s="53"/>
    </row>
    <row r="367" spans="14:21" x14ac:dyDescent="0.2">
      <c r="N367" s="53"/>
      <c r="O367" s="53"/>
      <c r="Q367" s="53"/>
      <c r="R367" s="53"/>
      <c r="T367" s="53"/>
      <c r="U367" s="53"/>
    </row>
    <row r="368" spans="14:21" x14ac:dyDescent="0.2">
      <c r="N368" s="53"/>
      <c r="O368" s="53"/>
      <c r="Q368" s="53"/>
      <c r="R368" s="53"/>
      <c r="T368" s="53"/>
      <c r="U368" s="53"/>
    </row>
    <row r="369" spans="14:21" x14ac:dyDescent="0.2">
      <c r="N369" s="53"/>
      <c r="O369" s="53"/>
      <c r="Q369" s="53"/>
      <c r="R369" s="53"/>
      <c r="T369" s="53"/>
      <c r="U369" s="53"/>
    </row>
    <row r="370" spans="14:21" x14ac:dyDescent="0.2">
      <c r="N370" s="53"/>
      <c r="O370" s="53"/>
      <c r="Q370" s="53"/>
      <c r="R370" s="53"/>
      <c r="T370" s="53"/>
      <c r="U370" s="53"/>
    </row>
    <row r="371" spans="14:21" x14ac:dyDescent="0.2">
      <c r="N371" s="53"/>
      <c r="O371" s="53"/>
      <c r="Q371" s="53"/>
      <c r="R371" s="53"/>
      <c r="T371" s="53"/>
      <c r="U371" s="53"/>
    </row>
    <row r="372" spans="14:21" x14ac:dyDescent="0.2">
      <c r="N372" s="53"/>
      <c r="O372" s="53"/>
      <c r="Q372" s="53"/>
      <c r="R372" s="53"/>
      <c r="T372" s="53"/>
      <c r="U372" s="53"/>
    </row>
    <row r="373" spans="14:21" x14ac:dyDescent="0.2">
      <c r="N373" s="53"/>
      <c r="O373" s="53"/>
      <c r="Q373" s="53"/>
      <c r="R373" s="53"/>
      <c r="T373" s="53"/>
      <c r="U373" s="53"/>
    </row>
    <row r="374" spans="14:21" x14ac:dyDescent="0.2">
      <c r="N374" s="53"/>
      <c r="O374" s="53"/>
      <c r="Q374" s="53"/>
      <c r="R374" s="53"/>
      <c r="T374" s="53"/>
      <c r="U374" s="53"/>
    </row>
    <row r="375" spans="14:21" x14ac:dyDescent="0.2">
      <c r="N375" s="53"/>
      <c r="O375" s="53"/>
      <c r="Q375" s="53"/>
      <c r="R375" s="53"/>
      <c r="T375" s="53"/>
      <c r="U375" s="53"/>
    </row>
    <row r="376" spans="14:21" x14ac:dyDescent="0.2">
      <c r="N376" s="53"/>
      <c r="O376" s="53"/>
      <c r="Q376" s="53"/>
      <c r="R376" s="53"/>
      <c r="T376" s="53"/>
      <c r="U376" s="53"/>
    </row>
    <row r="377" spans="14:21" x14ac:dyDescent="0.2">
      <c r="N377" s="53"/>
      <c r="O377" s="53"/>
      <c r="Q377" s="53"/>
      <c r="R377" s="53"/>
      <c r="T377" s="53"/>
      <c r="U377" s="53"/>
    </row>
    <row r="378" spans="14:21" x14ac:dyDescent="0.2">
      <c r="N378" s="53"/>
      <c r="O378" s="53"/>
      <c r="Q378" s="53"/>
      <c r="R378" s="53"/>
      <c r="T378" s="53"/>
      <c r="U378" s="53"/>
    </row>
    <row r="379" spans="14:21" x14ac:dyDescent="0.2">
      <c r="N379" s="53"/>
      <c r="O379" s="53"/>
      <c r="Q379" s="53"/>
      <c r="R379" s="53"/>
      <c r="T379" s="53"/>
      <c r="U379" s="53"/>
    </row>
    <row r="380" spans="14:21" x14ac:dyDescent="0.2">
      <c r="N380" s="53"/>
      <c r="O380" s="53"/>
      <c r="Q380" s="53"/>
      <c r="R380" s="53"/>
      <c r="T380" s="53"/>
      <c r="U380" s="53"/>
    </row>
    <row r="381" spans="14:21" x14ac:dyDescent="0.2">
      <c r="N381" s="53"/>
      <c r="O381" s="53"/>
      <c r="Q381" s="53"/>
      <c r="R381" s="53"/>
      <c r="T381" s="53"/>
      <c r="U381" s="53"/>
    </row>
    <row r="382" spans="14:21" x14ac:dyDescent="0.2">
      <c r="N382" s="53"/>
      <c r="O382" s="53"/>
      <c r="Q382" s="53"/>
      <c r="R382" s="53"/>
      <c r="T382" s="53"/>
      <c r="U382" s="53"/>
    </row>
    <row r="383" spans="14:21" x14ac:dyDescent="0.2">
      <c r="N383" s="53"/>
      <c r="O383" s="53"/>
      <c r="Q383" s="53"/>
      <c r="R383" s="53"/>
      <c r="T383" s="53"/>
      <c r="U383" s="53"/>
    </row>
    <row r="384" spans="14:21" x14ac:dyDescent="0.2">
      <c r="N384" s="53"/>
      <c r="O384" s="53"/>
      <c r="Q384" s="53"/>
      <c r="R384" s="53"/>
      <c r="T384" s="53"/>
      <c r="U384" s="53"/>
    </row>
    <row r="385" spans="14:21" x14ac:dyDescent="0.2">
      <c r="N385" s="53"/>
      <c r="O385" s="53"/>
      <c r="Q385" s="53"/>
      <c r="R385" s="53"/>
      <c r="T385" s="53"/>
      <c r="U385" s="53"/>
    </row>
    <row r="386" spans="14:21" x14ac:dyDescent="0.2">
      <c r="N386" s="53"/>
      <c r="O386" s="53"/>
      <c r="Q386" s="53"/>
      <c r="R386" s="53"/>
      <c r="T386" s="53"/>
      <c r="U386" s="53"/>
    </row>
    <row r="387" spans="14:21" x14ac:dyDescent="0.2">
      <c r="N387" s="53"/>
      <c r="O387" s="53"/>
      <c r="Q387" s="53"/>
      <c r="R387" s="53"/>
      <c r="T387" s="53"/>
      <c r="U387" s="53"/>
    </row>
    <row r="388" spans="14:21" x14ac:dyDescent="0.2">
      <c r="N388" s="53"/>
      <c r="O388" s="53"/>
      <c r="Q388" s="53"/>
      <c r="R388" s="53"/>
      <c r="T388" s="53"/>
      <c r="U388" s="53"/>
    </row>
    <row r="389" spans="14:21" x14ac:dyDescent="0.2">
      <c r="N389" s="53"/>
      <c r="O389" s="53"/>
      <c r="Q389" s="53"/>
      <c r="R389" s="53"/>
      <c r="T389" s="53"/>
      <c r="U389" s="53"/>
    </row>
    <row r="390" spans="14:21" x14ac:dyDescent="0.2">
      <c r="N390" s="53"/>
      <c r="O390" s="53"/>
      <c r="Q390" s="53"/>
      <c r="R390" s="53"/>
      <c r="T390" s="53"/>
      <c r="U390" s="53"/>
    </row>
    <row r="391" spans="14:21" x14ac:dyDescent="0.2">
      <c r="N391" s="53"/>
      <c r="O391" s="53"/>
      <c r="Q391" s="53"/>
      <c r="R391" s="53"/>
      <c r="T391" s="53"/>
      <c r="U391" s="53"/>
    </row>
    <row r="392" spans="14:21" x14ac:dyDescent="0.2">
      <c r="N392" s="53"/>
      <c r="O392" s="53"/>
      <c r="Q392" s="53"/>
      <c r="R392" s="53"/>
      <c r="T392" s="53"/>
      <c r="U392" s="53"/>
    </row>
    <row r="393" spans="14:21" x14ac:dyDescent="0.2">
      <c r="N393" s="53"/>
      <c r="O393" s="53"/>
      <c r="Q393" s="53"/>
      <c r="R393" s="53"/>
      <c r="T393" s="53"/>
      <c r="U393" s="53"/>
    </row>
    <row r="394" spans="14:21" x14ac:dyDescent="0.2">
      <c r="N394" s="53"/>
      <c r="O394" s="53"/>
      <c r="Q394" s="53"/>
      <c r="R394" s="53"/>
      <c r="T394" s="53"/>
      <c r="U394" s="53"/>
    </row>
    <row r="395" spans="14:21" x14ac:dyDescent="0.2">
      <c r="N395" s="53"/>
      <c r="O395" s="53"/>
      <c r="Q395" s="53"/>
      <c r="R395" s="53"/>
      <c r="T395" s="53"/>
      <c r="U395" s="53"/>
    </row>
    <row r="396" spans="14:21" x14ac:dyDescent="0.2">
      <c r="N396" s="53"/>
      <c r="O396" s="53"/>
      <c r="Q396" s="53"/>
      <c r="R396" s="53"/>
      <c r="T396" s="53"/>
      <c r="U396" s="53"/>
    </row>
    <row r="397" spans="14:21" x14ac:dyDescent="0.2">
      <c r="N397" s="53"/>
      <c r="O397" s="53"/>
      <c r="Q397" s="53"/>
      <c r="R397" s="53"/>
      <c r="T397" s="53"/>
      <c r="U397" s="53"/>
    </row>
    <row r="398" spans="14:21" x14ac:dyDescent="0.2">
      <c r="N398" s="53"/>
      <c r="O398" s="53"/>
      <c r="Q398" s="53"/>
      <c r="R398" s="53"/>
      <c r="T398" s="53"/>
      <c r="U398" s="53"/>
    </row>
    <row r="399" spans="14:21" x14ac:dyDescent="0.2">
      <c r="N399" s="53"/>
      <c r="O399" s="53"/>
      <c r="Q399" s="53"/>
      <c r="R399" s="53"/>
      <c r="T399" s="53"/>
      <c r="U399" s="53"/>
    </row>
    <row r="400" spans="14:21" x14ac:dyDescent="0.2">
      <c r="N400" s="53"/>
      <c r="O400" s="53"/>
      <c r="Q400" s="53"/>
      <c r="R400" s="53"/>
      <c r="T400" s="53"/>
      <c r="U400" s="53"/>
    </row>
    <row r="401" spans="14:21" x14ac:dyDescent="0.2">
      <c r="N401" s="53"/>
      <c r="O401" s="53"/>
      <c r="Q401" s="53"/>
      <c r="R401" s="53"/>
      <c r="T401" s="53"/>
      <c r="U401" s="53"/>
    </row>
    <row r="402" spans="14:21" x14ac:dyDescent="0.2">
      <c r="N402" s="53"/>
      <c r="O402" s="53"/>
      <c r="Q402" s="53"/>
      <c r="R402" s="53"/>
      <c r="T402" s="53"/>
      <c r="U402" s="53"/>
    </row>
    <row r="403" spans="14:21" x14ac:dyDescent="0.2">
      <c r="N403" s="53"/>
      <c r="O403" s="53"/>
      <c r="Q403" s="53"/>
      <c r="R403" s="53"/>
      <c r="T403" s="53"/>
      <c r="U403" s="53"/>
    </row>
    <row r="404" spans="14:21" x14ac:dyDescent="0.2">
      <c r="N404" s="53"/>
      <c r="O404" s="53"/>
      <c r="Q404" s="53"/>
      <c r="R404" s="53"/>
      <c r="T404" s="53"/>
      <c r="U404" s="53"/>
    </row>
    <row r="405" spans="14:21" x14ac:dyDescent="0.2">
      <c r="N405" s="53"/>
      <c r="O405" s="53"/>
      <c r="Q405" s="53"/>
      <c r="R405" s="53"/>
      <c r="T405" s="53"/>
      <c r="U405" s="53"/>
    </row>
    <row r="406" spans="14:21" x14ac:dyDescent="0.2">
      <c r="N406" s="53"/>
      <c r="O406" s="53"/>
      <c r="Q406" s="53"/>
      <c r="R406" s="53"/>
      <c r="T406" s="53"/>
      <c r="U406" s="53"/>
    </row>
    <row r="407" spans="14:21" x14ac:dyDescent="0.2">
      <c r="N407" s="53"/>
      <c r="O407" s="53"/>
      <c r="Q407" s="53"/>
      <c r="R407" s="53"/>
      <c r="T407" s="53"/>
      <c r="U407" s="53"/>
    </row>
    <row r="408" spans="14:21" x14ac:dyDescent="0.2">
      <c r="N408" s="53"/>
      <c r="O408" s="53"/>
      <c r="Q408" s="53"/>
      <c r="R408" s="53"/>
      <c r="T408" s="53"/>
      <c r="U408" s="53"/>
    </row>
    <row r="409" spans="14:21" x14ac:dyDescent="0.2">
      <c r="N409" s="53"/>
      <c r="O409" s="53"/>
      <c r="Q409" s="53"/>
      <c r="R409" s="53"/>
      <c r="T409" s="53"/>
      <c r="U409" s="53"/>
    </row>
    <row r="410" spans="14:21" x14ac:dyDescent="0.2">
      <c r="N410" s="53"/>
      <c r="O410" s="53"/>
      <c r="Q410" s="53"/>
      <c r="R410" s="53"/>
      <c r="T410" s="53"/>
      <c r="U410" s="53"/>
    </row>
    <row r="411" spans="14:21" x14ac:dyDescent="0.2">
      <c r="N411" s="53"/>
      <c r="O411" s="53"/>
      <c r="Q411" s="53"/>
      <c r="R411" s="53"/>
      <c r="T411" s="53"/>
      <c r="U411" s="53"/>
    </row>
    <row r="412" spans="14:21" x14ac:dyDescent="0.2">
      <c r="N412" s="53"/>
      <c r="O412" s="53"/>
      <c r="Q412" s="53"/>
      <c r="R412" s="53"/>
      <c r="T412" s="53"/>
      <c r="U412" s="53"/>
    </row>
    <row r="413" spans="14:21" x14ac:dyDescent="0.2">
      <c r="N413" s="53"/>
      <c r="O413" s="53"/>
      <c r="Q413" s="53"/>
      <c r="R413" s="53"/>
      <c r="T413" s="53"/>
      <c r="U413" s="53"/>
    </row>
    <row r="414" spans="14:21" x14ac:dyDescent="0.2">
      <c r="N414" s="53"/>
      <c r="O414" s="53"/>
      <c r="Q414" s="53"/>
      <c r="R414" s="53"/>
      <c r="T414" s="53"/>
      <c r="U414" s="53"/>
    </row>
    <row r="415" spans="14:21" x14ac:dyDescent="0.2">
      <c r="N415" s="53"/>
      <c r="O415" s="53"/>
      <c r="Q415" s="53"/>
      <c r="R415" s="53"/>
      <c r="T415" s="53"/>
      <c r="U415" s="53"/>
    </row>
    <row r="416" spans="14:21" x14ac:dyDescent="0.2">
      <c r="N416" s="53"/>
      <c r="O416" s="53"/>
      <c r="Q416" s="53"/>
      <c r="R416" s="53"/>
      <c r="T416" s="53"/>
      <c r="U416" s="53"/>
    </row>
    <row r="417" spans="14:21" x14ac:dyDescent="0.2">
      <c r="N417" s="53"/>
      <c r="O417" s="53"/>
      <c r="Q417" s="53"/>
      <c r="R417" s="53"/>
      <c r="T417" s="53"/>
      <c r="U417" s="53"/>
    </row>
    <row r="418" spans="14:21" x14ac:dyDescent="0.2">
      <c r="N418" s="53"/>
      <c r="O418" s="53"/>
      <c r="Q418" s="53"/>
      <c r="R418" s="53"/>
      <c r="T418" s="53"/>
      <c r="U418" s="53"/>
    </row>
    <row r="419" spans="14:21" x14ac:dyDescent="0.2">
      <c r="N419" s="53"/>
      <c r="O419" s="53"/>
      <c r="Q419" s="53"/>
      <c r="R419" s="53"/>
      <c r="T419" s="53"/>
      <c r="U419" s="53"/>
    </row>
    <row r="420" spans="14:21" x14ac:dyDescent="0.2">
      <c r="N420" s="53"/>
      <c r="O420" s="53"/>
      <c r="Q420" s="53"/>
      <c r="R420" s="53"/>
      <c r="T420" s="53"/>
      <c r="U420" s="53"/>
    </row>
    <row r="421" spans="14:21" x14ac:dyDescent="0.2">
      <c r="N421" s="53"/>
      <c r="O421" s="53"/>
      <c r="Q421" s="53"/>
      <c r="R421" s="53"/>
      <c r="T421" s="53"/>
      <c r="U421" s="53"/>
    </row>
    <row r="422" spans="14:21" x14ac:dyDescent="0.2">
      <c r="N422" s="53"/>
      <c r="O422" s="53"/>
      <c r="Q422" s="53"/>
      <c r="R422" s="53"/>
      <c r="T422" s="53"/>
      <c r="U422" s="53"/>
    </row>
    <row r="423" spans="14:21" x14ac:dyDescent="0.2">
      <c r="N423" s="53"/>
      <c r="O423" s="53"/>
      <c r="Q423" s="53"/>
      <c r="R423" s="53"/>
      <c r="T423" s="53"/>
      <c r="U423" s="53"/>
    </row>
    <row r="424" spans="14:21" x14ac:dyDescent="0.2">
      <c r="N424" s="53"/>
      <c r="O424" s="53"/>
      <c r="Q424" s="53"/>
      <c r="R424" s="53"/>
      <c r="T424" s="53"/>
      <c r="U424" s="53"/>
    </row>
    <row r="425" spans="14:21" x14ac:dyDescent="0.2">
      <c r="N425" s="53"/>
      <c r="O425" s="53"/>
      <c r="Q425" s="53"/>
      <c r="R425" s="53"/>
      <c r="T425" s="53"/>
      <c r="U425" s="53"/>
    </row>
    <row r="426" spans="14:21" x14ac:dyDescent="0.2">
      <c r="N426" s="53"/>
      <c r="O426" s="53"/>
      <c r="Q426" s="53"/>
      <c r="R426" s="53"/>
      <c r="T426" s="53"/>
      <c r="U426" s="53"/>
    </row>
    <row r="427" spans="14:21" x14ac:dyDescent="0.2">
      <c r="N427" s="53"/>
      <c r="O427" s="53"/>
      <c r="Q427" s="53"/>
      <c r="R427" s="53"/>
      <c r="T427" s="53"/>
      <c r="U427" s="53"/>
    </row>
    <row r="428" spans="14:21" x14ac:dyDescent="0.2">
      <c r="N428" s="53"/>
      <c r="O428" s="53"/>
      <c r="Q428" s="53"/>
      <c r="R428" s="53"/>
      <c r="T428" s="53"/>
      <c r="U428" s="53"/>
    </row>
    <row r="429" spans="14:21" x14ac:dyDescent="0.2">
      <c r="N429" s="53"/>
      <c r="O429" s="53"/>
      <c r="Q429" s="53"/>
      <c r="R429" s="53"/>
      <c r="T429" s="53"/>
      <c r="U429" s="53"/>
    </row>
    <row r="430" spans="14:21" x14ac:dyDescent="0.2">
      <c r="N430" s="53"/>
      <c r="O430" s="53"/>
      <c r="Q430" s="53"/>
      <c r="R430" s="53"/>
      <c r="T430" s="53"/>
      <c r="U430" s="53"/>
    </row>
    <row r="431" spans="14:21" x14ac:dyDescent="0.2">
      <c r="N431" s="53"/>
      <c r="O431" s="53"/>
      <c r="Q431" s="53"/>
      <c r="R431" s="53"/>
      <c r="T431" s="53"/>
      <c r="U431" s="53"/>
    </row>
    <row r="432" spans="14:21" x14ac:dyDescent="0.2">
      <c r="N432" s="53"/>
      <c r="O432" s="53"/>
      <c r="Q432" s="53"/>
      <c r="R432" s="53"/>
      <c r="T432" s="53"/>
      <c r="U432" s="53"/>
    </row>
    <row r="433" spans="14:21" x14ac:dyDescent="0.2">
      <c r="N433" s="53"/>
      <c r="O433" s="53"/>
      <c r="Q433" s="53"/>
      <c r="R433" s="53"/>
      <c r="T433" s="53"/>
      <c r="U433" s="53"/>
    </row>
    <row r="434" spans="14:21" x14ac:dyDescent="0.2">
      <c r="N434" s="53"/>
      <c r="O434" s="53"/>
      <c r="Q434" s="53"/>
      <c r="R434" s="53"/>
      <c r="T434" s="53"/>
      <c r="U434" s="53"/>
    </row>
    <row r="435" spans="14:21" x14ac:dyDescent="0.2">
      <c r="N435" s="53"/>
      <c r="O435" s="53"/>
      <c r="Q435" s="53"/>
      <c r="R435" s="53"/>
      <c r="T435" s="53"/>
      <c r="U435" s="53"/>
    </row>
    <row r="436" spans="14:21" x14ac:dyDescent="0.2">
      <c r="N436" s="53"/>
      <c r="O436" s="53"/>
      <c r="Q436" s="53"/>
      <c r="R436" s="53"/>
      <c r="T436" s="53"/>
      <c r="U436" s="53"/>
    </row>
    <row r="437" spans="14:21" x14ac:dyDescent="0.2">
      <c r="N437" s="53"/>
      <c r="O437" s="53"/>
      <c r="Q437" s="53"/>
      <c r="R437" s="53"/>
      <c r="T437" s="53"/>
      <c r="U437" s="53"/>
    </row>
    <row r="438" spans="14:21" x14ac:dyDescent="0.2">
      <c r="N438" s="53"/>
      <c r="O438" s="53"/>
      <c r="Q438" s="53"/>
      <c r="R438" s="53"/>
      <c r="T438" s="53"/>
      <c r="U438" s="53"/>
    </row>
    <row r="439" spans="14:21" x14ac:dyDescent="0.2">
      <c r="N439" s="53"/>
      <c r="O439" s="53"/>
      <c r="Q439" s="53"/>
      <c r="R439" s="53"/>
      <c r="T439" s="53"/>
      <c r="U439" s="53"/>
    </row>
    <row r="440" spans="14:21" x14ac:dyDescent="0.2">
      <c r="N440" s="53"/>
      <c r="O440" s="53"/>
      <c r="Q440" s="53"/>
      <c r="R440" s="53"/>
      <c r="T440" s="53"/>
      <c r="U440" s="53"/>
    </row>
    <row r="441" spans="14:21" x14ac:dyDescent="0.2">
      <c r="N441" s="53"/>
      <c r="O441" s="53"/>
      <c r="Q441" s="53"/>
      <c r="R441" s="53"/>
      <c r="T441" s="53"/>
      <c r="U441" s="53"/>
    </row>
    <row r="442" spans="14:21" x14ac:dyDescent="0.2">
      <c r="N442" s="53"/>
      <c r="O442" s="53"/>
      <c r="Q442" s="53"/>
      <c r="R442" s="53"/>
      <c r="T442" s="53"/>
      <c r="U442" s="53"/>
    </row>
    <row r="443" spans="14:21" x14ac:dyDescent="0.2">
      <c r="N443" s="53"/>
      <c r="O443" s="53"/>
      <c r="Q443" s="53"/>
      <c r="R443" s="53"/>
      <c r="T443" s="53"/>
      <c r="U443" s="53"/>
    </row>
    <row r="444" spans="14:21" x14ac:dyDescent="0.2">
      <c r="N444" s="53"/>
      <c r="O444" s="53"/>
      <c r="Q444" s="53"/>
      <c r="R444" s="53"/>
      <c r="T444" s="53"/>
      <c r="U444" s="53"/>
    </row>
    <row r="445" spans="14:21" x14ac:dyDescent="0.2">
      <c r="N445" s="53"/>
      <c r="O445" s="53"/>
      <c r="Q445" s="53"/>
      <c r="R445" s="53"/>
      <c r="T445" s="53"/>
      <c r="U445" s="53"/>
    </row>
    <row r="446" spans="14:21" x14ac:dyDescent="0.2">
      <c r="N446" s="53"/>
      <c r="O446" s="53"/>
      <c r="Q446" s="53"/>
      <c r="R446" s="53"/>
      <c r="T446" s="53"/>
      <c r="U446" s="53"/>
    </row>
    <row r="447" spans="14:21" x14ac:dyDescent="0.2">
      <c r="N447" s="53"/>
      <c r="O447" s="53"/>
      <c r="Q447" s="53"/>
      <c r="R447" s="53"/>
      <c r="T447" s="53"/>
      <c r="U447" s="53"/>
    </row>
    <row r="448" spans="14:21" x14ac:dyDescent="0.2">
      <c r="N448" s="53"/>
      <c r="O448" s="53"/>
      <c r="Q448" s="53"/>
      <c r="R448" s="53"/>
      <c r="T448" s="53"/>
      <c r="U448" s="53"/>
    </row>
    <row r="449" spans="14:21" x14ac:dyDescent="0.2">
      <c r="N449" s="53"/>
      <c r="O449" s="53"/>
      <c r="Q449" s="53"/>
      <c r="R449" s="53"/>
      <c r="T449" s="53"/>
      <c r="U449" s="53"/>
    </row>
    <row r="450" spans="14:21" x14ac:dyDescent="0.2">
      <c r="N450" s="53"/>
      <c r="O450" s="53"/>
      <c r="Q450" s="53"/>
      <c r="R450" s="53"/>
      <c r="T450" s="53"/>
      <c r="U450" s="53"/>
    </row>
    <row r="451" spans="14:21" x14ac:dyDescent="0.2">
      <c r="N451" s="53"/>
      <c r="O451" s="53"/>
      <c r="Q451" s="53"/>
      <c r="R451" s="53"/>
      <c r="T451" s="53"/>
      <c r="U451" s="53"/>
    </row>
    <row r="452" spans="14:21" x14ac:dyDescent="0.2">
      <c r="N452" s="53"/>
      <c r="O452" s="53"/>
      <c r="Q452" s="53"/>
      <c r="R452" s="53"/>
      <c r="T452" s="53"/>
      <c r="U452" s="53"/>
    </row>
    <row r="453" spans="14:21" x14ac:dyDescent="0.2">
      <c r="N453" s="53"/>
      <c r="O453" s="53"/>
      <c r="Q453" s="53"/>
      <c r="R453" s="53"/>
      <c r="T453" s="53"/>
      <c r="U453" s="53"/>
    </row>
    <row r="454" spans="14:21" x14ac:dyDescent="0.2">
      <c r="N454" s="53"/>
      <c r="O454" s="53"/>
      <c r="Q454" s="53"/>
      <c r="R454" s="53"/>
      <c r="T454" s="53"/>
      <c r="U454" s="53"/>
    </row>
    <row r="455" spans="14:21" x14ac:dyDescent="0.2">
      <c r="N455" s="53"/>
      <c r="O455" s="53"/>
      <c r="Q455" s="53"/>
      <c r="R455" s="53"/>
      <c r="T455" s="53"/>
      <c r="U455" s="53"/>
    </row>
    <row r="456" spans="14:21" x14ac:dyDescent="0.2">
      <c r="N456" s="53"/>
      <c r="O456" s="53"/>
      <c r="Q456" s="53"/>
      <c r="R456" s="53"/>
      <c r="T456" s="53"/>
      <c r="U456" s="53"/>
    </row>
    <row r="457" spans="14:21" x14ac:dyDescent="0.2">
      <c r="N457" s="53"/>
      <c r="O457" s="53"/>
      <c r="Q457" s="53"/>
      <c r="R457" s="53"/>
      <c r="T457" s="53"/>
      <c r="U457" s="53"/>
    </row>
    <row r="458" spans="14:21" x14ac:dyDescent="0.2">
      <c r="N458" s="53"/>
      <c r="O458" s="53"/>
      <c r="Q458" s="53"/>
      <c r="R458" s="53"/>
      <c r="T458" s="53"/>
      <c r="U458" s="53"/>
    </row>
    <row r="459" spans="14:21" x14ac:dyDescent="0.2">
      <c r="N459" s="53"/>
      <c r="O459" s="53"/>
      <c r="Q459" s="53"/>
      <c r="R459" s="53"/>
      <c r="T459" s="53"/>
      <c r="U459" s="53"/>
    </row>
    <row r="460" spans="14:21" x14ac:dyDescent="0.2">
      <c r="N460" s="53"/>
      <c r="O460" s="53"/>
      <c r="Q460" s="53"/>
      <c r="R460" s="53"/>
      <c r="T460" s="53"/>
      <c r="U460" s="53"/>
    </row>
    <row r="461" spans="14:21" x14ac:dyDescent="0.2">
      <c r="N461" s="53"/>
      <c r="O461" s="53"/>
      <c r="Q461" s="53"/>
      <c r="R461" s="53"/>
      <c r="T461" s="53"/>
      <c r="U461" s="53"/>
    </row>
    <row r="462" spans="14:21" x14ac:dyDescent="0.2">
      <c r="N462" s="53"/>
      <c r="O462" s="53"/>
      <c r="Q462" s="53"/>
      <c r="R462" s="53"/>
      <c r="T462" s="53"/>
      <c r="U462" s="53"/>
    </row>
    <row r="463" spans="14:21" x14ac:dyDescent="0.2">
      <c r="N463" s="53"/>
      <c r="O463" s="53"/>
      <c r="Q463" s="53"/>
      <c r="R463" s="53"/>
      <c r="T463" s="53"/>
      <c r="U463" s="53"/>
    </row>
    <row r="464" spans="14:21" x14ac:dyDescent="0.2">
      <c r="N464" s="53"/>
      <c r="O464" s="53"/>
      <c r="Q464" s="53"/>
      <c r="R464" s="53"/>
      <c r="T464" s="53"/>
      <c r="U464" s="53"/>
    </row>
    <row r="465" spans="14:21" x14ac:dyDescent="0.2">
      <c r="N465" s="53"/>
      <c r="O465" s="53"/>
      <c r="Q465" s="53"/>
      <c r="R465" s="53"/>
      <c r="T465" s="53"/>
      <c r="U465" s="53"/>
    </row>
    <row r="466" spans="14:21" x14ac:dyDescent="0.2">
      <c r="N466" s="53"/>
      <c r="O466" s="53"/>
      <c r="Q466" s="53"/>
      <c r="R466" s="53"/>
      <c r="T466" s="53"/>
      <c r="U466" s="53"/>
    </row>
    <row r="467" spans="14:21" x14ac:dyDescent="0.2">
      <c r="N467" s="53"/>
      <c r="O467" s="53"/>
      <c r="Q467" s="53"/>
      <c r="R467" s="53"/>
      <c r="T467" s="53"/>
      <c r="U467" s="53"/>
    </row>
    <row r="468" spans="14:21" x14ac:dyDescent="0.2">
      <c r="N468" s="53"/>
      <c r="O468" s="53"/>
      <c r="Q468" s="53"/>
      <c r="R468" s="53"/>
      <c r="T468" s="53"/>
      <c r="U468" s="53"/>
    </row>
    <row r="469" spans="14:21" x14ac:dyDescent="0.2">
      <c r="N469" s="53"/>
      <c r="O469" s="53"/>
      <c r="Q469" s="53"/>
      <c r="R469" s="53"/>
      <c r="T469" s="53"/>
      <c r="U469" s="53"/>
    </row>
    <row r="470" spans="14:21" x14ac:dyDescent="0.2">
      <c r="N470" s="53"/>
      <c r="O470" s="53"/>
      <c r="Q470" s="53"/>
      <c r="R470" s="53"/>
      <c r="T470" s="53"/>
      <c r="U470" s="53"/>
    </row>
    <row r="471" spans="14:21" x14ac:dyDescent="0.2">
      <c r="N471" s="53"/>
      <c r="O471" s="53"/>
      <c r="Q471" s="53"/>
      <c r="R471" s="53"/>
      <c r="T471" s="53"/>
      <c r="U471" s="53"/>
    </row>
    <row r="472" spans="14:21" x14ac:dyDescent="0.2">
      <c r="N472" s="53"/>
      <c r="O472" s="53"/>
      <c r="Q472" s="53"/>
      <c r="R472" s="53"/>
      <c r="T472" s="53"/>
      <c r="U472" s="53"/>
    </row>
    <row r="473" spans="14:21" x14ac:dyDescent="0.2">
      <c r="N473" s="53"/>
      <c r="O473" s="53"/>
      <c r="Q473" s="53"/>
      <c r="R473" s="53"/>
      <c r="T473" s="53"/>
      <c r="U473" s="53"/>
    </row>
    <row r="474" spans="14:21" x14ac:dyDescent="0.2">
      <c r="N474" s="53"/>
      <c r="O474" s="53"/>
      <c r="Q474" s="53"/>
      <c r="R474" s="53"/>
      <c r="T474" s="53"/>
      <c r="U474" s="53"/>
    </row>
    <row r="475" spans="14:21" x14ac:dyDescent="0.2">
      <c r="N475" s="53"/>
      <c r="O475" s="53"/>
      <c r="Q475" s="53"/>
      <c r="R475" s="53"/>
      <c r="T475" s="53"/>
      <c r="U475" s="53"/>
    </row>
    <row r="476" spans="14:21" x14ac:dyDescent="0.2">
      <c r="N476" s="53"/>
      <c r="O476" s="53"/>
      <c r="Q476" s="53"/>
      <c r="R476" s="53"/>
      <c r="T476" s="53"/>
      <c r="U476" s="53"/>
    </row>
    <row r="477" spans="14:21" x14ac:dyDescent="0.2">
      <c r="N477" s="53"/>
      <c r="O477" s="53"/>
      <c r="Q477" s="53"/>
      <c r="R477" s="53"/>
      <c r="T477" s="53"/>
      <c r="U477" s="53"/>
    </row>
    <row r="478" spans="14:21" x14ac:dyDescent="0.2">
      <c r="N478" s="53"/>
      <c r="O478" s="53"/>
      <c r="Q478" s="53"/>
      <c r="R478" s="53"/>
      <c r="T478" s="53"/>
      <c r="U478" s="53"/>
    </row>
    <row r="479" spans="14:21" x14ac:dyDescent="0.2">
      <c r="N479" s="53"/>
      <c r="O479" s="53"/>
      <c r="Q479" s="53"/>
      <c r="R479" s="53"/>
      <c r="T479" s="53"/>
      <c r="U479" s="53"/>
    </row>
    <row r="480" spans="14:21" x14ac:dyDescent="0.2">
      <c r="N480" s="53"/>
      <c r="O480" s="53"/>
      <c r="Q480" s="53"/>
      <c r="R480" s="53"/>
      <c r="T480" s="53"/>
      <c r="U480" s="53"/>
    </row>
    <row r="481" spans="14:21" x14ac:dyDescent="0.2">
      <c r="N481" s="53"/>
      <c r="O481" s="53"/>
      <c r="Q481" s="53"/>
      <c r="R481" s="53"/>
      <c r="T481" s="53"/>
      <c r="U481" s="53"/>
    </row>
    <row r="482" spans="14:21" x14ac:dyDescent="0.2">
      <c r="N482" s="53"/>
      <c r="O482" s="53"/>
      <c r="Q482" s="53"/>
      <c r="R482" s="53"/>
      <c r="T482" s="53"/>
      <c r="U482" s="53"/>
    </row>
    <row r="483" spans="14:21" x14ac:dyDescent="0.2">
      <c r="N483" s="53"/>
      <c r="O483" s="53"/>
      <c r="Q483" s="53"/>
      <c r="R483" s="53"/>
      <c r="T483" s="53"/>
      <c r="U483" s="53"/>
    </row>
    <row r="484" spans="14:21" x14ac:dyDescent="0.2">
      <c r="N484" s="53"/>
      <c r="O484" s="53"/>
      <c r="Q484" s="53"/>
      <c r="R484" s="53"/>
      <c r="T484" s="53"/>
      <c r="U484" s="53"/>
    </row>
    <row r="485" spans="14:21" x14ac:dyDescent="0.2">
      <c r="N485" s="53"/>
      <c r="O485" s="53"/>
      <c r="Q485" s="53"/>
      <c r="R485" s="53"/>
      <c r="T485" s="53"/>
      <c r="U485" s="53"/>
    </row>
    <row r="486" spans="14:21" x14ac:dyDescent="0.2">
      <c r="N486" s="53"/>
      <c r="O486" s="53"/>
      <c r="Q486" s="53"/>
      <c r="R486" s="53"/>
      <c r="T486" s="53"/>
      <c r="U486" s="53"/>
    </row>
    <row r="487" spans="14:21" x14ac:dyDescent="0.2">
      <c r="N487" s="53"/>
      <c r="O487" s="53"/>
      <c r="Q487" s="53"/>
      <c r="R487" s="53"/>
      <c r="T487" s="53"/>
      <c r="U487" s="53"/>
    </row>
    <row r="488" spans="14:21" x14ac:dyDescent="0.2">
      <c r="N488" s="53"/>
      <c r="O488" s="53"/>
      <c r="Q488" s="53"/>
      <c r="R488" s="53"/>
      <c r="T488" s="53"/>
      <c r="U488" s="53"/>
    </row>
    <row r="489" spans="14:21" x14ac:dyDescent="0.2">
      <c r="N489" s="53"/>
      <c r="O489" s="53"/>
      <c r="Q489" s="53"/>
      <c r="R489" s="53"/>
      <c r="T489" s="53"/>
      <c r="U489" s="53"/>
    </row>
    <row r="490" spans="14:21" x14ac:dyDescent="0.2">
      <c r="N490" s="53"/>
      <c r="O490" s="53"/>
      <c r="Q490" s="53"/>
      <c r="R490" s="53"/>
      <c r="T490" s="53"/>
      <c r="U490" s="53"/>
    </row>
    <row r="491" spans="14:21" x14ac:dyDescent="0.2">
      <c r="N491" s="53"/>
      <c r="O491" s="53"/>
      <c r="Q491" s="53"/>
      <c r="R491" s="53"/>
      <c r="T491" s="53"/>
      <c r="U491" s="53"/>
    </row>
    <row r="492" spans="14:21" x14ac:dyDescent="0.2">
      <c r="N492" s="53"/>
      <c r="O492" s="53"/>
      <c r="Q492" s="53"/>
      <c r="R492" s="53"/>
      <c r="T492" s="53"/>
      <c r="U492" s="53"/>
    </row>
    <row r="493" spans="14:21" x14ac:dyDescent="0.2">
      <c r="N493" s="53"/>
      <c r="O493" s="53"/>
      <c r="Q493" s="53"/>
      <c r="R493" s="53"/>
      <c r="T493" s="53"/>
      <c r="U493" s="53"/>
    </row>
    <row r="494" spans="14:21" x14ac:dyDescent="0.2">
      <c r="N494" s="53"/>
      <c r="O494" s="53"/>
      <c r="Q494" s="53"/>
      <c r="R494" s="53"/>
      <c r="T494" s="53"/>
      <c r="U494" s="53"/>
    </row>
    <row r="495" spans="14:21" x14ac:dyDescent="0.2">
      <c r="N495" s="53"/>
      <c r="O495" s="53"/>
      <c r="Q495" s="53"/>
      <c r="R495" s="53"/>
      <c r="T495" s="53"/>
      <c r="U495" s="53"/>
    </row>
    <row r="496" spans="14:21" x14ac:dyDescent="0.2">
      <c r="N496" s="53"/>
      <c r="O496" s="53"/>
      <c r="Q496" s="53"/>
      <c r="R496" s="53"/>
      <c r="T496" s="53"/>
      <c r="U496" s="53"/>
    </row>
    <row r="497" spans="14:21" x14ac:dyDescent="0.2">
      <c r="N497" s="53"/>
      <c r="O497" s="53"/>
      <c r="Q497" s="53"/>
      <c r="R497" s="53"/>
      <c r="T497" s="53"/>
      <c r="U497" s="53"/>
    </row>
    <row r="498" spans="14:21" x14ac:dyDescent="0.2">
      <c r="N498" s="53"/>
      <c r="O498" s="53"/>
      <c r="Q498" s="53"/>
      <c r="R498" s="53"/>
      <c r="T498" s="53"/>
      <c r="U498" s="53"/>
    </row>
    <row r="499" spans="14:21" x14ac:dyDescent="0.2">
      <c r="N499" s="53"/>
      <c r="O499" s="53"/>
      <c r="Q499" s="53"/>
      <c r="R499" s="53"/>
      <c r="T499" s="53"/>
      <c r="U499" s="53"/>
    </row>
    <row r="500" spans="14:21" x14ac:dyDescent="0.2">
      <c r="N500" s="53"/>
      <c r="O500" s="53"/>
      <c r="Q500" s="53"/>
      <c r="R500" s="53"/>
      <c r="T500" s="53"/>
      <c r="U500" s="53"/>
    </row>
    <row r="501" spans="14:21" x14ac:dyDescent="0.2">
      <c r="N501" s="53"/>
      <c r="O501" s="53"/>
      <c r="Q501" s="53"/>
      <c r="R501" s="53"/>
      <c r="T501" s="53"/>
      <c r="U501" s="53"/>
    </row>
    <row r="502" spans="14:21" x14ac:dyDescent="0.2">
      <c r="N502" s="53"/>
      <c r="O502" s="53"/>
      <c r="Q502" s="53"/>
      <c r="R502" s="53"/>
      <c r="T502" s="53"/>
      <c r="U502" s="53"/>
    </row>
    <row r="503" spans="14:21" x14ac:dyDescent="0.2">
      <c r="N503" s="53"/>
      <c r="O503" s="53"/>
      <c r="Q503" s="53"/>
      <c r="R503" s="53"/>
      <c r="T503" s="53"/>
      <c r="U503" s="53"/>
    </row>
    <row r="504" spans="14:21" x14ac:dyDescent="0.2">
      <c r="N504" s="53"/>
      <c r="O504" s="53"/>
      <c r="Q504" s="53"/>
      <c r="R504" s="53"/>
      <c r="T504" s="53"/>
      <c r="U504" s="53"/>
    </row>
    <row r="505" spans="14:21" x14ac:dyDescent="0.2">
      <c r="N505" s="53"/>
      <c r="O505" s="53"/>
      <c r="Q505" s="53"/>
      <c r="R505" s="53"/>
      <c r="T505" s="53"/>
      <c r="U505" s="53"/>
    </row>
    <row r="506" spans="14:21" x14ac:dyDescent="0.2">
      <c r="N506" s="53"/>
      <c r="O506" s="53"/>
      <c r="Q506" s="53"/>
      <c r="R506" s="53"/>
      <c r="T506" s="53"/>
      <c r="U506" s="53"/>
    </row>
    <row r="507" spans="14:21" x14ac:dyDescent="0.2">
      <c r="N507" s="53"/>
      <c r="O507" s="53"/>
      <c r="Q507" s="53"/>
      <c r="R507" s="53"/>
      <c r="T507" s="53"/>
      <c r="U507" s="53"/>
    </row>
    <row r="508" spans="14:21" x14ac:dyDescent="0.2">
      <c r="N508" s="53"/>
      <c r="O508" s="53"/>
      <c r="Q508" s="53"/>
      <c r="R508" s="53"/>
      <c r="T508" s="53"/>
      <c r="U508" s="53"/>
    </row>
    <row r="509" spans="14:21" x14ac:dyDescent="0.2">
      <c r="N509" s="53"/>
      <c r="O509" s="53"/>
      <c r="Q509" s="53"/>
      <c r="R509" s="53"/>
      <c r="T509" s="53"/>
      <c r="U509" s="53"/>
    </row>
    <row r="510" spans="14:21" x14ac:dyDescent="0.2">
      <c r="N510" s="53"/>
      <c r="O510" s="53"/>
      <c r="Q510" s="53"/>
      <c r="R510" s="53"/>
      <c r="T510" s="53"/>
      <c r="U510" s="53"/>
    </row>
    <row r="511" spans="14:21" x14ac:dyDescent="0.2">
      <c r="N511" s="53"/>
      <c r="O511" s="53"/>
      <c r="Q511" s="53"/>
      <c r="R511" s="53"/>
      <c r="T511" s="53"/>
      <c r="U511" s="53"/>
    </row>
    <row r="512" spans="14:21" x14ac:dyDescent="0.2">
      <c r="N512" s="53"/>
      <c r="O512" s="53"/>
      <c r="Q512" s="53"/>
      <c r="R512" s="53"/>
      <c r="T512" s="53"/>
      <c r="U512" s="53"/>
    </row>
    <row r="513" spans="14:21" x14ac:dyDescent="0.2">
      <c r="N513" s="53"/>
      <c r="O513" s="53"/>
      <c r="Q513" s="53"/>
      <c r="R513" s="53"/>
      <c r="T513" s="53"/>
      <c r="U513" s="53"/>
    </row>
    <row r="514" spans="14:21" x14ac:dyDescent="0.2">
      <c r="N514" s="53"/>
      <c r="O514" s="53"/>
      <c r="Q514" s="53"/>
      <c r="R514" s="53"/>
      <c r="T514" s="53"/>
      <c r="U514" s="53"/>
    </row>
    <row r="515" spans="14:21" x14ac:dyDescent="0.2">
      <c r="N515" s="53"/>
      <c r="O515" s="53"/>
      <c r="Q515" s="53"/>
      <c r="R515" s="53"/>
      <c r="T515" s="53"/>
      <c r="U515" s="53"/>
    </row>
    <row r="516" spans="14:21" x14ac:dyDescent="0.2">
      <c r="N516" s="53"/>
      <c r="O516" s="53"/>
      <c r="Q516" s="53"/>
      <c r="R516" s="53"/>
      <c r="T516" s="53"/>
      <c r="U516" s="53"/>
    </row>
    <row r="517" spans="14:21" x14ac:dyDescent="0.2">
      <c r="N517" s="53"/>
      <c r="O517" s="53"/>
      <c r="Q517" s="53"/>
      <c r="R517" s="53"/>
      <c r="T517" s="53"/>
      <c r="U517" s="53"/>
    </row>
    <row r="518" spans="14:21" x14ac:dyDescent="0.2">
      <c r="N518" s="53"/>
      <c r="O518" s="53"/>
      <c r="Q518" s="53"/>
      <c r="R518" s="53"/>
      <c r="T518" s="53"/>
      <c r="U518" s="53"/>
    </row>
    <row r="519" spans="14:21" x14ac:dyDescent="0.2">
      <c r="N519" s="53"/>
      <c r="O519" s="53"/>
      <c r="Q519" s="53"/>
      <c r="R519" s="53"/>
      <c r="T519" s="53"/>
      <c r="U519" s="53"/>
    </row>
    <row r="520" spans="14:21" x14ac:dyDescent="0.2">
      <c r="N520" s="53"/>
      <c r="O520" s="53"/>
      <c r="Q520" s="53"/>
      <c r="R520" s="53"/>
      <c r="T520" s="53"/>
      <c r="U520" s="53"/>
    </row>
    <row r="521" spans="14:21" x14ac:dyDescent="0.2">
      <c r="N521" s="53"/>
      <c r="O521" s="53"/>
      <c r="Q521" s="53"/>
      <c r="R521" s="53"/>
      <c r="T521" s="53"/>
      <c r="U521" s="53"/>
    </row>
    <row r="522" spans="14:21" x14ac:dyDescent="0.2">
      <c r="N522" s="53"/>
      <c r="O522" s="53"/>
      <c r="Q522" s="53"/>
      <c r="R522" s="53"/>
      <c r="T522" s="53"/>
      <c r="U522" s="53"/>
    </row>
    <row r="523" spans="14:21" x14ac:dyDescent="0.2">
      <c r="N523" s="53"/>
      <c r="O523" s="53"/>
      <c r="Q523" s="53"/>
      <c r="R523" s="53"/>
      <c r="T523" s="53"/>
      <c r="U523" s="53"/>
    </row>
    <row r="524" spans="14:21" x14ac:dyDescent="0.2">
      <c r="N524" s="53"/>
      <c r="O524" s="53"/>
      <c r="Q524" s="53"/>
      <c r="R524" s="53"/>
      <c r="T524" s="53"/>
      <c r="U524" s="53"/>
    </row>
    <row r="525" spans="14:21" x14ac:dyDescent="0.2">
      <c r="N525" s="53"/>
      <c r="O525" s="53"/>
      <c r="Q525" s="53"/>
      <c r="R525" s="53"/>
      <c r="T525" s="53"/>
      <c r="U525" s="53"/>
    </row>
    <row r="526" spans="14:21" x14ac:dyDescent="0.2">
      <c r="N526" s="53"/>
      <c r="O526" s="53"/>
      <c r="Q526" s="53"/>
      <c r="R526" s="53"/>
      <c r="T526" s="53"/>
      <c r="U526" s="53"/>
    </row>
    <row r="527" spans="14:21" x14ac:dyDescent="0.2">
      <c r="N527" s="53"/>
      <c r="O527" s="53"/>
      <c r="Q527" s="53"/>
      <c r="R527" s="53"/>
      <c r="T527" s="53"/>
      <c r="U527" s="53"/>
    </row>
    <row r="528" spans="14:21" x14ac:dyDescent="0.2">
      <c r="N528" s="53"/>
      <c r="O528" s="53"/>
      <c r="Q528" s="53"/>
      <c r="R528" s="53"/>
      <c r="T528" s="53"/>
      <c r="U528" s="53"/>
    </row>
    <row r="529" spans="14:21" x14ac:dyDescent="0.2">
      <c r="N529" s="53"/>
      <c r="O529" s="53"/>
      <c r="Q529" s="53"/>
      <c r="R529" s="53"/>
      <c r="T529" s="53"/>
      <c r="U529" s="53"/>
    </row>
    <row r="530" spans="14:21" x14ac:dyDescent="0.2">
      <c r="N530" s="53"/>
      <c r="O530" s="53"/>
      <c r="Q530" s="53"/>
      <c r="R530" s="53"/>
      <c r="T530" s="53"/>
      <c r="U530" s="53"/>
    </row>
    <row r="531" spans="14:21" x14ac:dyDescent="0.2">
      <c r="N531" s="53"/>
      <c r="O531" s="53"/>
      <c r="Q531" s="53"/>
      <c r="R531" s="53"/>
      <c r="T531" s="53"/>
      <c r="U531" s="53"/>
    </row>
    <row r="532" spans="14:21" x14ac:dyDescent="0.2">
      <c r="N532" s="53"/>
      <c r="O532" s="53"/>
      <c r="Q532" s="53"/>
      <c r="R532" s="53"/>
      <c r="T532" s="53"/>
      <c r="U532" s="53"/>
    </row>
    <row r="533" spans="14:21" x14ac:dyDescent="0.2">
      <c r="N533" s="53"/>
      <c r="O533" s="53"/>
      <c r="Q533" s="53"/>
      <c r="R533" s="53"/>
      <c r="T533" s="53"/>
      <c r="U533" s="53"/>
    </row>
    <row r="534" spans="14:21" x14ac:dyDescent="0.2">
      <c r="N534" s="53"/>
      <c r="O534" s="53"/>
      <c r="Q534" s="53"/>
      <c r="R534" s="53"/>
      <c r="T534" s="53"/>
      <c r="U534" s="53"/>
    </row>
    <row r="535" spans="14:21" x14ac:dyDescent="0.2">
      <c r="N535" s="53"/>
      <c r="O535" s="53"/>
      <c r="Q535" s="53"/>
      <c r="R535" s="53"/>
      <c r="T535" s="53"/>
      <c r="U535" s="53"/>
    </row>
    <row r="536" spans="14:21" x14ac:dyDescent="0.2">
      <c r="N536" s="53"/>
      <c r="O536" s="53"/>
      <c r="Q536" s="53"/>
      <c r="R536" s="53"/>
      <c r="T536" s="53"/>
      <c r="U536" s="53"/>
    </row>
    <row r="537" spans="14:21" x14ac:dyDescent="0.2">
      <c r="N537" s="53"/>
      <c r="O537" s="53"/>
      <c r="Q537" s="53"/>
      <c r="R537" s="53"/>
      <c r="T537" s="53"/>
      <c r="U537" s="53"/>
    </row>
    <row r="538" spans="14:21" x14ac:dyDescent="0.2">
      <c r="N538" s="53"/>
      <c r="O538" s="53"/>
      <c r="Q538" s="53"/>
      <c r="R538" s="53"/>
      <c r="T538" s="53"/>
      <c r="U538" s="53"/>
    </row>
    <row r="539" spans="14:21" x14ac:dyDescent="0.2">
      <c r="N539" s="53"/>
      <c r="O539" s="53"/>
      <c r="Q539" s="53"/>
      <c r="R539" s="53"/>
      <c r="T539" s="53"/>
      <c r="U539" s="53"/>
    </row>
    <row r="540" spans="14:21" x14ac:dyDescent="0.2">
      <c r="N540" s="53"/>
      <c r="O540" s="53"/>
      <c r="Q540" s="53"/>
      <c r="R540" s="53"/>
      <c r="T540" s="53"/>
      <c r="U540" s="53"/>
    </row>
    <row r="541" spans="14:21" x14ac:dyDescent="0.2">
      <c r="N541" s="53"/>
      <c r="O541" s="53"/>
      <c r="Q541" s="53"/>
      <c r="R541" s="53"/>
      <c r="T541" s="53"/>
      <c r="U541" s="53"/>
    </row>
    <row r="542" spans="14:21" x14ac:dyDescent="0.2">
      <c r="N542" s="53"/>
      <c r="O542" s="53"/>
      <c r="Q542" s="53"/>
      <c r="R542" s="53"/>
      <c r="T542" s="53"/>
      <c r="U542" s="53"/>
    </row>
    <row r="543" spans="14:21" x14ac:dyDescent="0.2">
      <c r="N543" s="53"/>
      <c r="O543" s="53"/>
      <c r="Q543" s="53"/>
      <c r="R543" s="53"/>
      <c r="T543" s="53"/>
      <c r="U543" s="53"/>
    </row>
    <row r="544" spans="14:21" x14ac:dyDescent="0.2">
      <c r="N544" s="53"/>
      <c r="O544" s="53"/>
      <c r="Q544" s="53"/>
      <c r="R544" s="53"/>
      <c r="T544" s="53"/>
      <c r="U544" s="53"/>
    </row>
    <row r="545" spans="14:21" x14ac:dyDescent="0.2">
      <c r="N545" s="53"/>
      <c r="O545" s="53"/>
      <c r="Q545" s="53"/>
      <c r="R545" s="53"/>
      <c r="T545" s="53"/>
      <c r="U545" s="53"/>
    </row>
    <row r="546" spans="14:21" x14ac:dyDescent="0.2">
      <c r="N546" s="53"/>
      <c r="O546" s="53"/>
      <c r="Q546" s="53"/>
      <c r="R546" s="53"/>
      <c r="T546" s="53"/>
      <c r="U546" s="53"/>
    </row>
    <row r="547" spans="14:21" x14ac:dyDescent="0.2">
      <c r="N547" s="53"/>
      <c r="O547" s="53"/>
      <c r="Q547" s="53"/>
      <c r="R547" s="53"/>
      <c r="T547" s="53"/>
      <c r="U547" s="53"/>
    </row>
    <row r="548" spans="14:21" x14ac:dyDescent="0.2">
      <c r="N548" s="53"/>
      <c r="O548" s="53"/>
      <c r="Q548" s="53"/>
      <c r="R548" s="53"/>
      <c r="T548" s="53"/>
      <c r="U548" s="53"/>
    </row>
    <row r="549" spans="14:21" x14ac:dyDescent="0.2">
      <c r="N549" s="53"/>
      <c r="O549" s="53"/>
      <c r="Q549" s="53"/>
      <c r="R549" s="53"/>
      <c r="T549" s="53"/>
      <c r="U549" s="53"/>
    </row>
    <row r="550" spans="14:21" x14ac:dyDescent="0.2">
      <c r="N550" s="53"/>
      <c r="O550" s="53"/>
      <c r="Q550" s="53"/>
      <c r="R550" s="53"/>
      <c r="T550" s="53"/>
      <c r="U550" s="53"/>
    </row>
    <row r="551" spans="14:21" x14ac:dyDescent="0.2">
      <c r="N551" s="53"/>
      <c r="O551" s="53"/>
      <c r="Q551" s="53"/>
      <c r="R551" s="53"/>
      <c r="T551" s="53"/>
      <c r="U551" s="53"/>
    </row>
    <row r="552" spans="14:21" x14ac:dyDescent="0.2">
      <c r="N552" s="53"/>
      <c r="O552" s="53"/>
      <c r="Q552" s="53"/>
      <c r="R552" s="53"/>
      <c r="T552" s="53"/>
      <c r="U552" s="53"/>
    </row>
    <row r="553" spans="14:21" x14ac:dyDescent="0.2">
      <c r="N553" s="53"/>
      <c r="O553" s="53"/>
      <c r="Q553" s="53"/>
      <c r="R553" s="53"/>
      <c r="T553" s="53"/>
      <c r="U553" s="53"/>
    </row>
    <row r="554" spans="14:21" x14ac:dyDescent="0.2">
      <c r="N554" s="53"/>
      <c r="O554" s="53"/>
      <c r="Q554" s="53"/>
      <c r="R554" s="53"/>
      <c r="T554" s="53"/>
      <c r="U554" s="53"/>
    </row>
    <row r="555" spans="14:21" x14ac:dyDescent="0.2">
      <c r="N555" s="53"/>
      <c r="O555" s="53"/>
      <c r="Q555" s="53"/>
      <c r="R555" s="53"/>
      <c r="T555" s="53"/>
      <c r="U555" s="53"/>
    </row>
    <row r="556" spans="14:21" x14ac:dyDescent="0.2">
      <c r="N556" s="53"/>
      <c r="O556" s="53"/>
      <c r="Q556" s="53"/>
      <c r="R556" s="53"/>
      <c r="T556" s="53"/>
      <c r="U556" s="53"/>
    </row>
    <row r="557" spans="14:21" x14ac:dyDescent="0.2">
      <c r="N557" s="53"/>
      <c r="O557" s="53"/>
      <c r="Q557" s="53"/>
      <c r="R557" s="53"/>
      <c r="T557" s="53"/>
      <c r="U557" s="53"/>
    </row>
    <row r="558" spans="14:21" x14ac:dyDescent="0.2">
      <c r="N558" s="53"/>
      <c r="O558" s="53"/>
      <c r="Q558" s="53"/>
      <c r="R558" s="53"/>
      <c r="T558" s="53"/>
      <c r="U558" s="53"/>
    </row>
    <row r="559" spans="14:21" x14ac:dyDescent="0.2">
      <c r="N559" s="53"/>
      <c r="O559" s="53"/>
      <c r="Q559" s="53"/>
      <c r="R559" s="53"/>
      <c r="T559" s="53"/>
      <c r="U559" s="53"/>
    </row>
    <row r="560" spans="14:21" x14ac:dyDescent="0.2">
      <c r="N560" s="53"/>
      <c r="O560" s="53"/>
      <c r="Q560" s="53"/>
      <c r="R560" s="53"/>
      <c r="T560" s="53"/>
      <c r="U560" s="53"/>
    </row>
    <row r="561" spans="14:21" x14ac:dyDescent="0.2">
      <c r="N561" s="53"/>
      <c r="O561" s="53"/>
      <c r="Q561" s="53"/>
      <c r="R561" s="53"/>
      <c r="T561" s="53"/>
      <c r="U561" s="53"/>
    </row>
    <row r="562" spans="14:21" x14ac:dyDescent="0.2">
      <c r="N562" s="53"/>
      <c r="O562" s="53"/>
      <c r="Q562" s="53"/>
      <c r="R562" s="53"/>
      <c r="T562" s="53"/>
      <c r="U562" s="53"/>
    </row>
    <row r="563" spans="14:21" x14ac:dyDescent="0.2">
      <c r="N563" s="53"/>
      <c r="O563" s="53"/>
      <c r="Q563" s="53"/>
      <c r="R563" s="53"/>
      <c r="T563" s="53"/>
      <c r="U563" s="53"/>
    </row>
    <row r="564" spans="14:21" x14ac:dyDescent="0.2">
      <c r="N564" s="53"/>
      <c r="O564" s="53"/>
      <c r="Q564" s="53"/>
      <c r="R564" s="53"/>
      <c r="T564" s="53"/>
      <c r="U564" s="53"/>
    </row>
    <row r="565" spans="14:21" x14ac:dyDescent="0.2">
      <c r="N565" s="53"/>
      <c r="O565" s="53"/>
      <c r="Q565" s="53"/>
      <c r="R565" s="53"/>
      <c r="T565" s="53"/>
      <c r="U565" s="53"/>
    </row>
    <row r="566" spans="14:21" x14ac:dyDescent="0.2">
      <c r="N566" s="53"/>
      <c r="O566" s="53"/>
      <c r="Q566" s="53"/>
      <c r="R566" s="53"/>
      <c r="T566" s="53"/>
      <c r="U566" s="53"/>
    </row>
    <row r="567" spans="14:21" x14ac:dyDescent="0.2">
      <c r="N567" s="53"/>
      <c r="O567" s="53"/>
      <c r="Q567" s="53"/>
      <c r="R567" s="53"/>
      <c r="T567" s="53"/>
      <c r="U567" s="53"/>
    </row>
    <row r="568" spans="14:21" x14ac:dyDescent="0.2">
      <c r="N568" s="53"/>
      <c r="O568" s="53"/>
      <c r="Q568" s="53"/>
      <c r="R568" s="53"/>
      <c r="T568" s="53"/>
      <c r="U568" s="53"/>
    </row>
    <row r="569" spans="14:21" x14ac:dyDescent="0.2">
      <c r="N569" s="53"/>
      <c r="O569" s="53"/>
      <c r="Q569" s="53"/>
      <c r="R569" s="53"/>
      <c r="T569" s="53"/>
      <c r="U569" s="53"/>
    </row>
    <row r="570" spans="14:21" x14ac:dyDescent="0.2">
      <c r="N570" s="53"/>
      <c r="O570" s="53"/>
      <c r="Q570" s="53"/>
      <c r="R570" s="53"/>
      <c r="T570" s="53"/>
      <c r="U570" s="53"/>
    </row>
    <row r="571" spans="14:21" x14ac:dyDescent="0.2">
      <c r="N571" s="53"/>
      <c r="O571" s="53"/>
      <c r="Q571" s="53"/>
      <c r="R571" s="53"/>
      <c r="T571" s="53"/>
      <c r="U571" s="53"/>
    </row>
    <row r="572" spans="14:21" x14ac:dyDescent="0.2">
      <c r="N572" s="53"/>
      <c r="O572" s="53"/>
      <c r="Q572" s="53"/>
      <c r="R572" s="53"/>
      <c r="T572" s="53"/>
      <c r="U572" s="53"/>
    </row>
    <row r="573" spans="14:21" x14ac:dyDescent="0.2">
      <c r="N573" s="53"/>
      <c r="O573" s="53"/>
      <c r="Q573" s="53"/>
      <c r="R573" s="53"/>
      <c r="T573" s="53"/>
      <c r="U573" s="53"/>
    </row>
    <row r="574" spans="14:21" x14ac:dyDescent="0.2">
      <c r="N574" s="53"/>
      <c r="O574" s="53"/>
      <c r="Q574" s="53"/>
      <c r="R574" s="53"/>
      <c r="T574" s="53"/>
      <c r="U574" s="53"/>
    </row>
    <row r="575" spans="14:21" x14ac:dyDescent="0.2">
      <c r="N575" s="53"/>
      <c r="O575" s="53"/>
      <c r="Q575" s="53"/>
      <c r="R575" s="53"/>
      <c r="T575" s="53"/>
      <c r="U575" s="53"/>
    </row>
    <row r="576" spans="14:21" x14ac:dyDescent="0.2">
      <c r="N576" s="53"/>
      <c r="O576" s="53"/>
      <c r="Q576" s="53"/>
      <c r="R576" s="53"/>
      <c r="T576" s="53"/>
      <c r="U576" s="53"/>
    </row>
    <row r="577" spans="14:21" x14ac:dyDescent="0.2">
      <c r="N577" s="53"/>
      <c r="O577" s="53"/>
      <c r="Q577" s="53"/>
      <c r="R577" s="53"/>
      <c r="T577" s="53"/>
      <c r="U577" s="53"/>
    </row>
    <row r="578" spans="14:21" x14ac:dyDescent="0.2">
      <c r="N578" s="53"/>
      <c r="O578" s="53"/>
      <c r="Q578" s="53"/>
      <c r="R578" s="53"/>
      <c r="T578" s="53"/>
      <c r="U578" s="53"/>
    </row>
    <row r="579" spans="14:21" x14ac:dyDescent="0.2">
      <c r="N579" s="53"/>
      <c r="O579" s="53"/>
      <c r="Q579" s="53"/>
      <c r="R579" s="53"/>
      <c r="T579" s="53"/>
      <c r="U579" s="53"/>
    </row>
    <row r="580" spans="14:21" x14ac:dyDescent="0.2">
      <c r="N580" s="53"/>
      <c r="O580" s="53"/>
      <c r="Q580" s="53"/>
      <c r="R580" s="53"/>
      <c r="T580" s="53"/>
      <c r="U580" s="53"/>
    </row>
    <row r="581" spans="14:21" x14ac:dyDescent="0.2">
      <c r="N581" s="53"/>
      <c r="O581" s="53"/>
      <c r="Q581" s="53"/>
      <c r="R581" s="53"/>
      <c r="T581" s="53"/>
      <c r="U581" s="53"/>
    </row>
    <row r="582" spans="14:21" x14ac:dyDescent="0.2">
      <c r="N582" s="53"/>
      <c r="O582" s="53"/>
      <c r="Q582" s="53"/>
      <c r="R582" s="53"/>
      <c r="T582" s="53"/>
      <c r="U582" s="53"/>
    </row>
    <row r="583" spans="14:21" x14ac:dyDescent="0.2">
      <c r="N583" s="53"/>
      <c r="O583" s="53"/>
      <c r="Q583" s="53"/>
      <c r="R583" s="53"/>
      <c r="T583" s="53"/>
      <c r="U583" s="53"/>
    </row>
    <row r="584" spans="14:21" x14ac:dyDescent="0.2">
      <c r="N584" s="53"/>
      <c r="O584" s="53"/>
      <c r="Q584" s="53"/>
      <c r="R584" s="53"/>
      <c r="T584" s="53"/>
      <c r="U584" s="53"/>
    </row>
    <row r="585" spans="14:21" x14ac:dyDescent="0.2">
      <c r="N585" s="53"/>
      <c r="O585" s="53"/>
      <c r="Q585" s="53"/>
      <c r="R585" s="53"/>
      <c r="T585" s="53"/>
      <c r="U585" s="53"/>
    </row>
    <row r="586" spans="14:21" x14ac:dyDescent="0.2">
      <c r="N586" s="53"/>
      <c r="O586" s="53"/>
      <c r="Q586" s="53"/>
      <c r="R586" s="53"/>
      <c r="T586" s="53"/>
      <c r="U586" s="53"/>
    </row>
    <row r="587" spans="14:21" x14ac:dyDescent="0.2">
      <c r="N587" s="53"/>
      <c r="O587" s="53"/>
      <c r="Q587" s="53"/>
      <c r="R587" s="53"/>
      <c r="T587" s="53"/>
      <c r="U587" s="53"/>
    </row>
    <row r="588" spans="14:21" x14ac:dyDescent="0.2">
      <c r="N588" s="53"/>
      <c r="O588" s="53"/>
      <c r="Q588" s="53"/>
      <c r="R588" s="53"/>
      <c r="T588" s="53"/>
      <c r="U588" s="53"/>
    </row>
    <row r="589" spans="14:21" x14ac:dyDescent="0.2">
      <c r="N589" s="53"/>
      <c r="O589" s="53"/>
      <c r="Q589" s="53"/>
      <c r="R589" s="53"/>
      <c r="T589" s="53"/>
      <c r="U589" s="53"/>
    </row>
    <row r="590" spans="14:21" x14ac:dyDescent="0.2">
      <c r="N590" s="53"/>
      <c r="O590" s="53"/>
      <c r="Q590" s="53"/>
      <c r="R590" s="53"/>
      <c r="T590" s="53"/>
      <c r="U590" s="53"/>
    </row>
    <row r="591" spans="14:21" x14ac:dyDescent="0.2">
      <c r="N591" s="53"/>
      <c r="O591" s="53"/>
      <c r="Q591" s="53"/>
      <c r="R591" s="53"/>
      <c r="T591" s="53"/>
      <c r="U591" s="53"/>
    </row>
    <row r="592" spans="14:21" x14ac:dyDescent="0.2">
      <c r="N592" s="53"/>
      <c r="O592" s="53"/>
      <c r="Q592" s="53"/>
      <c r="R592" s="53"/>
      <c r="T592" s="53"/>
      <c r="U592" s="53"/>
    </row>
    <row r="593" spans="14:21" x14ac:dyDescent="0.2">
      <c r="N593" s="53"/>
      <c r="O593" s="53"/>
      <c r="Q593" s="53"/>
      <c r="R593" s="53"/>
      <c r="T593" s="53"/>
      <c r="U593" s="53"/>
    </row>
    <row r="594" spans="14:21" x14ac:dyDescent="0.2">
      <c r="N594" s="53"/>
      <c r="O594" s="53"/>
      <c r="Q594" s="53"/>
      <c r="R594" s="53"/>
      <c r="T594" s="53"/>
      <c r="U594" s="53"/>
    </row>
    <row r="595" spans="14:21" x14ac:dyDescent="0.2">
      <c r="N595" s="53"/>
      <c r="O595" s="53"/>
      <c r="Q595" s="53"/>
      <c r="R595" s="53"/>
      <c r="T595" s="53"/>
      <c r="U595" s="53"/>
    </row>
    <row r="596" spans="14:21" x14ac:dyDescent="0.2">
      <c r="N596" s="53"/>
      <c r="O596" s="53"/>
      <c r="Q596" s="53"/>
      <c r="R596" s="53"/>
      <c r="T596" s="53"/>
      <c r="U596" s="53"/>
    </row>
    <row r="597" spans="14:21" x14ac:dyDescent="0.2">
      <c r="N597" s="53"/>
      <c r="O597" s="53"/>
      <c r="Q597" s="53"/>
      <c r="R597" s="53"/>
      <c r="T597" s="53"/>
      <c r="U597" s="53"/>
    </row>
    <row r="598" spans="14:21" x14ac:dyDescent="0.2">
      <c r="N598" s="53"/>
      <c r="O598" s="53"/>
      <c r="Q598" s="53"/>
      <c r="R598" s="53"/>
      <c r="T598" s="53"/>
      <c r="U598" s="53"/>
    </row>
    <row r="599" spans="14:21" x14ac:dyDescent="0.2">
      <c r="N599" s="53"/>
      <c r="O599" s="53"/>
      <c r="Q599" s="53"/>
      <c r="R599" s="53"/>
      <c r="T599" s="53"/>
      <c r="U599" s="53"/>
    </row>
    <row r="600" spans="14:21" x14ac:dyDescent="0.2">
      <c r="N600" s="53"/>
      <c r="O600" s="53"/>
      <c r="Q600" s="53"/>
      <c r="R600" s="53"/>
      <c r="T600" s="53"/>
      <c r="U600" s="53"/>
    </row>
    <row r="601" spans="14:21" x14ac:dyDescent="0.2">
      <c r="N601" s="53"/>
      <c r="O601" s="53"/>
      <c r="Q601" s="53"/>
      <c r="R601" s="53"/>
      <c r="T601" s="53"/>
      <c r="U601" s="53"/>
    </row>
    <row r="602" spans="14:21" x14ac:dyDescent="0.2">
      <c r="N602" s="53"/>
      <c r="O602" s="53"/>
      <c r="Q602" s="53"/>
      <c r="R602" s="53"/>
      <c r="T602" s="53"/>
      <c r="U602" s="53"/>
    </row>
    <row r="603" spans="14:21" x14ac:dyDescent="0.2">
      <c r="N603" s="53"/>
      <c r="O603" s="53"/>
      <c r="Q603" s="53"/>
      <c r="R603" s="53"/>
      <c r="T603" s="53"/>
      <c r="U603" s="53"/>
    </row>
    <row r="604" spans="14:21" x14ac:dyDescent="0.2">
      <c r="N604" s="53"/>
      <c r="O604" s="53"/>
      <c r="Q604" s="53"/>
      <c r="R604" s="53"/>
      <c r="T604" s="53"/>
      <c r="U604" s="53"/>
    </row>
    <row r="605" spans="14:21" x14ac:dyDescent="0.2">
      <c r="N605" s="53"/>
      <c r="O605" s="53"/>
      <c r="Q605" s="53"/>
      <c r="R605" s="53"/>
      <c r="T605" s="53"/>
      <c r="U605" s="53"/>
    </row>
    <row r="606" spans="14:21" x14ac:dyDescent="0.2">
      <c r="N606" s="53"/>
      <c r="O606" s="53"/>
      <c r="Q606" s="53"/>
      <c r="R606" s="53"/>
      <c r="T606" s="53"/>
      <c r="U606" s="53"/>
    </row>
    <row r="607" spans="14:21" x14ac:dyDescent="0.2">
      <c r="N607" s="53"/>
      <c r="O607" s="53"/>
      <c r="Q607" s="53"/>
      <c r="R607" s="53"/>
      <c r="T607" s="53"/>
      <c r="U607" s="53"/>
    </row>
    <row r="608" spans="14:21" x14ac:dyDescent="0.2">
      <c r="N608" s="53"/>
      <c r="O608" s="53"/>
      <c r="Q608" s="53"/>
      <c r="R608" s="53"/>
      <c r="T608" s="53"/>
      <c r="U608" s="53"/>
    </row>
    <row r="609" spans="14:21" x14ac:dyDescent="0.2">
      <c r="N609" s="53"/>
      <c r="O609" s="53"/>
      <c r="Q609" s="53"/>
      <c r="R609" s="53"/>
      <c r="T609" s="53"/>
      <c r="U609" s="53"/>
    </row>
    <row r="610" spans="14:21" x14ac:dyDescent="0.2">
      <c r="N610" s="53"/>
      <c r="O610" s="53"/>
      <c r="Q610" s="53"/>
      <c r="R610" s="53"/>
      <c r="T610" s="53"/>
      <c r="U610" s="53"/>
    </row>
    <row r="611" spans="14:21" x14ac:dyDescent="0.2">
      <c r="N611" s="53"/>
      <c r="O611" s="53"/>
      <c r="Q611" s="53"/>
      <c r="R611" s="53"/>
      <c r="T611" s="53"/>
      <c r="U611" s="53"/>
    </row>
    <row r="612" spans="14:21" x14ac:dyDescent="0.2">
      <c r="N612" s="53"/>
      <c r="O612" s="53"/>
      <c r="Q612" s="53"/>
      <c r="R612" s="53"/>
      <c r="T612" s="53"/>
      <c r="U612" s="53"/>
    </row>
    <row r="613" spans="14:21" x14ac:dyDescent="0.2">
      <c r="N613" s="53"/>
      <c r="O613" s="53"/>
      <c r="Q613" s="53"/>
      <c r="R613" s="53"/>
      <c r="T613" s="53"/>
      <c r="U613" s="53"/>
    </row>
    <row r="614" spans="14:21" x14ac:dyDescent="0.2">
      <c r="N614" s="53"/>
      <c r="O614" s="53"/>
      <c r="Q614" s="53"/>
      <c r="R614" s="53"/>
      <c r="T614" s="53"/>
      <c r="U614" s="53"/>
    </row>
    <row r="615" spans="14:21" x14ac:dyDescent="0.2">
      <c r="N615" s="53"/>
      <c r="O615" s="53"/>
      <c r="Q615" s="53"/>
      <c r="R615" s="53"/>
      <c r="T615" s="53"/>
      <c r="U615" s="53"/>
    </row>
    <row r="616" spans="14:21" x14ac:dyDescent="0.2">
      <c r="N616" s="53"/>
      <c r="O616" s="53"/>
      <c r="Q616" s="53"/>
      <c r="R616" s="53"/>
      <c r="T616" s="53"/>
      <c r="U616" s="53"/>
    </row>
    <row r="617" spans="14:21" x14ac:dyDescent="0.2">
      <c r="N617" s="53"/>
      <c r="O617" s="53"/>
      <c r="Q617" s="53"/>
      <c r="R617" s="53"/>
      <c r="T617" s="53"/>
      <c r="U617" s="53"/>
    </row>
    <row r="618" spans="14:21" x14ac:dyDescent="0.2">
      <c r="N618" s="53"/>
      <c r="O618" s="53"/>
      <c r="Q618" s="53"/>
      <c r="R618" s="53"/>
      <c r="T618" s="53"/>
      <c r="U618" s="53"/>
    </row>
    <row r="619" spans="14:21" x14ac:dyDescent="0.2">
      <c r="N619" s="53"/>
      <c r="O619" s="53"/>
      <c r="Q619" s="53"/>
      <c r="R619" s="53"/>
      <c r="T619" s="53"/>
      <c r="U619" s="53"/>
    </row>
    <row r="620" spans="14:21" x14ac:dyDescent="0.2">
      <c r="N620" s="53"/>
      <c r="O620" s="53"/>
      <c r="Q620" s="53"/>
      <c r="R620" s="53"/>
      <c r="T620" s="53"/>
      <c r="U620" s="53"/>
    </row>
    <row r="621" spans="14:21" x14ac:dyDescent="0.2">
      <c r="N621" s="53"/>
      <c r="O621" s="53"/>
      <c r="Q621" s="53"/>
      <c r="R621" s="53"/>
      <c r="T621" s="53"/>
      <c r="U621" s="53"/>
    </row>
    <row r="622" spans="14:21" x14ac:dyDescent="0.2">
      <c r="N622" s="53"/>
      <c r="O622" s="53"/>
      <c r="Q622" s="53"/>
      <c r="R622" s="53"/>
      <c r="T622" s="53"/>
      <c r="U622" s="53"/>
    </row>
    <row r="623" spans="14:21" x14ac:dyDescent="0.2">
      <c r="N623" s="53"/>
      <c r="O623" s="53"/>
      <c r="Q623" s="53"/>
      <c r="R623" s="53"/>
      <c r="T623" s="53"/>
      <c r="U623" s="53"/>
    </row>
    <row r="624" spans="14:21" x14ac:dyDescent="0.2">
      <c r="N624" s="53"/>
      <c r="O624" s="53"/>
      <c r="Q624" s="53"/>
      <c r="R624" s="53"/>
      <c r="T624" s="53"/>
      <c r="U624" s="53"/>
    </row>
    <row r="625" spans="14:21" x14ac:dyDescent="0.2">
      <c r="N625" s="53"/>
      <c r="O625" s="53"/>
      <c r="Q625" s="53"/>
      <c r="R625" s="53"/>
      <c r="T625" s="53"/>
      <c r="U625" s="53"/>
    </row>
    <row r="626" spans="14:21" x14ac:dyDescent="0.2">
      <c r="N626" s="53"/>
      <c r="O626" s="53"/>
      <c r="Q626" s="53"/>
      <c r="R626" s="53"/>
      <c r="T626" s="53"/>
      <c r="U626" s="53"/>
    </row>
    <row r="627" spans="14:21" x14ac:dyDescent="0.2">
      <c r="N627" s="53"/>
      <c r="O627" s="53"/>
      <c r="Q627" s="53"/>
      <c r="R627" s="53"/>
      <c r="T627" s="53"/>
      <c r="U627" s="53"/>
    </row>
    <row r="628" spans="14:21" x14ac:dyDescent="0.2">
      <c r="N628" s="53"/>
      <c r="O628" s="53"/>
      <c r="Q628" s="53"/>
      <c r="R628" s="53"/>
      <c r="T628" s="53"/>
      <c r="U628" s="53"/>
    </row>
    <row r="629" spans="14:21" x14ac:dyDescent="0.2">
      <c r="N629" s="53"/>
      <c r="O629" s="53"/>
      <c r="Q629" s="53"/>
      <c r="R629" s="53"/>
      <c r="T629" s="53"/>
      <c r="U629" s="53"/>
    </row>
    <row r="630" spans="14:21" x14ac:dyDescent="0.2">
      <c r="N630" s="53"/>
      <c r="O630" s="53"/>
      <c r="Q630" s="53"/>
      <c r="R630" s="53"/>
      <c r="T630" s="53"/>
      <c r="U630" s="53"/>
    </row>
    <row r="631" spans="14:21" x14ac:dyDescent="0.2">
      <c r="N631" s="53"/>
      <c r="O631" s="53"/>
      <c r="Q631" s="53"/>
      <c r="R631" s="53"/>
      <c r="T631" s="53"/>
      <c r="U631" s="53"/>
    </row>
    <row r="632" spans="14:21" x14ac:dyDescent="0.2">
      <c r="N632" s="53"/>
      <c r="O632" s="53"/>
      <c r="Q632" s="53"/>
      <c r="R632" s="53"/>
      <c r="T632" s="53"/>
      <c r="U632" s="53"/>
    </row>
    <row r="633" spans="14:21" x14ac:dyDescent="0.2">
      <c r="N633" s="53"/>
      <c r="O633" s="53"/>
      <c r="Q633" s="53"/>
      <c r="R633" s="53"/>
      <c r="T633" s="53"/>
      <c r="U633" s="53"/>
    </row>
    <row r="634" spans="14:21" x14ac:dyDescent="0.2">
      <c r="N634" s="53"/>
      <c r="O634" s="53"/>
      <c r="Q634" s="53"/>
      <c r="R634" s="53"/>
      <c r="T634" s="53"/>
      <c r="U634" s="53"/>
    </row>
    <row r="635" spans="14:21" x14ac:dyDescent="0.2">
      <c r="N635" s="53"/>
      <c r="O635" s="53"/>
      <c r="Q635" s="53"/>
      <c r="R635" s="53"/>
      <c r="T635" s="53"/>
      <c r="U635" s="53"/>
    </row>
    <row r="636" spans="14:21" x14ac:dyDescent="0.2">
      <c r="N636" s="53"/>
      <c r="O636" s="53"/>
      <c r="Q636" s="53"/>
      <c r="R636" s="53"/>
      <c r="T636" s="53"/>
      <c r="U636" s="53"/>
    </row>
    <row r="637" spans="14:21" x14ac:dyDescent="0.2">
      <c r="N637" s="53"/>
      <c r="O637" s="53"/>
      <c r="Q637" s="53"/>
      <c r="R637" s="53"/>
      <c r="T637" s="53"/>
      <c r="U637" s="53"/>
    </row>
    <row r="638" spans="14:21" x14ac:dyDescent="0.2">
      <c r="N638" s="53"/>
      <c r="O638" s="53"/>
      <c r="Q638" s="53"/>
      <c r="R638" s="53"/>
      <c r="T638" s="53"/>
      <c r="U638" s="53"/>
    </row>
    <row r="639" spans="14:21" x14ac:dyDescent="0.2">
      <c r="N639" s="53"/>
      <c r="O639" s="53"/>
      <c r="Q639" s="53"/>
      <c r="R639" s="53"/>
      <c r="T639" s="53"/>
      <c r="U639" s="53"/>
    </row>
    <row r="640" spans="14:21" x14ac:dyDescent="0.2">
      <c r="N640" s="53"/>
      <c r="O640" s="53"/>
      <c r="Q640" s="53"/>
      <c r="R640" s="53"/>
      <c r="T640" s="53"/>
      <c r="U640" s="53"/>
    </row>
    <row r="641" spans="14:21" x14ac:dyDescent="0.2">
      <c r="N641" s="53"/>
      <c r="O641" s="53"/>
      <c r="Q641" s="53"/>
      <c r="R641" s="53"/>
      <c r="T641" s="53"/>
      <c r="U641" s="53"/>
    </row>
    <row r="642" spans="14:21" x14ac:dyDescent="0.2">
      <c r="N642" s="53"/>
      <c r="O642" s="53"/>
      <c r="Q642" s="53"/>
      <c r="R642" s="53"/>
      <c r="T642" s="53"/>
      <c r="U642" s="53"/>
    </row>
    <row r="643" spans="14:21" x14ac:dyDescent="0.2">
      <c r="N643" s="53"/>
      <c r="O643" s="53"/>
      <c r="Q643" s="53"/>
      <c r="R643" s="53"/>
      <c r="T643" s="53"/>
      <c r="U643" s="53"/>
    </row>
    <row r="644" spans="14:21" x14ac:dyDescent="0.2">
      <c r="N644" s="53"/>
      <c r="O644" s="53"/>
      <c r="Q644" s="53"/>
      <c r="R644" s="53"/>
      <c r="T644" s="53"/>
      <c r="U644" s="53"/>
    </row>
    <row r="645" spans="14:21" x14ac:dyDescent="0.2">
      <c r="N645" s="53"/>
      <c r="O645" s="53"/>
      <c r="Q645" s="53"/>
      <c r="R645" s="53"/>
      <c r="T645" s="53"/>
      <c r="U645" s="53"/>
    </row>
    <row r="646" spans="14:21" x14ac:dyDescent="0.2">
      <c r="N646" s="53"/>
      <c r="O646" s="53"/>
      <c r="Q646" s="53"/>
      <c r="R646" s="53"/>
      <c r="T646" s="53"/>
      <c r="U646" s="53"/>
    </row>
    <row r="647" spans="14:21" x14ac:dyDescent="0.2">
      <c r="N647" s="53"/>
      <c r="O647" s="53"/>
      <c r="Q647" s="53"/>
      <c r="R647" s="53"/>
      <c r="T647" s="53"/>
      <c r="U647" s="53"/>
    </row>
    <row r="648" spans="14:21" x14ac:dyDescent="0.2">
      <c r="N648" s="53"/>
      <c r="O648" s="53"/>
      <c r="Q648" s="53"/>
      <c r="R648" s="53"/>
      <c r="T648" s="53"/>
      <c r="U648" s="53"/>
    </row>
    <row r="649" spans="14:21" x14ac:dyDescent="0.2">
      <c r="N649" s="53"/>
      <c r="O649" s="53"/>
      <c r="Q649" s="53"/>
      <c r="R649" s="53"/>
      <c r="T649" s="53"/>
      <c r="U649" s="53"/>
    </row>
    <row r="650" spans="14:21" x14ac:dyDescent="0.2">
      <c r="N650" s="53"/>
      <c r="O650" s="53"/>
      <c r="Q650" s="53"/>
      <c r="R650" s="53"/>
      <c r="T650" s="53"/>
      <c r="U650" s="53"/>
    </row>
    <row r="651" spans="14:21" x14ac:dyDescent="0.2">
      <c r="N651" s="53"/>
      <c r="O651" s="53"/>
      <c r="Q651" s="53"/>
      <c r="R651" s="53"/>
      <c r="T651" s="53"/>
      <c r="U651" s="53"/>
    </row>
    <row r="652" spans="14:21" x14ac:dyDescent="0.2">
      <c r="N652" s="53"/>
      <c r="O652" s="53"/>
      <c r="Q652" s="53"/>
      <c r="R652" s="53"/>
      <c r="T652" s="53"/>
      <c r="U652" s="53"/>
    </row>
    <row r="653" spans="14:21" x14ac:dyDescent="0.2">
      <c r="N653" s="53"/>
      <c r="O653" s="53"/>
      <c r="Q653" s="53"/>
      <c r="R653" s="53"/>
      <c r="T653" s="53"/>
      <c r="U653" s="53"/>
    </row>
    <row r="654" spans="14:21" x14ac:dyDescent="0.2">
      <c r="N654" s="53"/>
      <c r="O654" s="53"/>
      <c r="Q654" s="53"/>
      <c r="R654" s="53"/>
      <c r="T654" s="53"/>
      <c r="U654" s="53"/>
    </row>
    <row r="655" spans="14:21" x14ac:dyDescent="0.2">
      <c r="N655" s="53"/>
      <c r="O655" s="53"/>
      <c r="Q655" s="53"/>
      <c r="R655" s="53"/>
      <c r="T655" s="53"/>
      <c r="U655" s="53"/>
    </row>
    <row r="656" spans="14:21" x14ac:dyDescent="0.2">
      <c r="N656" s="53"/>
      <c r="O656" s="53"/>
      <c r="Q656" s="53"/>
      <c r="R656" s="53"/>
      <c r="T656" s="53"/>
      <c r="U656" s="53"/>
    </row>
    <row r="657" spans="14:21" x14ac:dyDescent="0.2">
      <c r="N657" s="53"/>
      <c r="O657" s="53"/>
      <c r="Q657" s="53"/>
      <c r="R657" s="53"/>
      <c r="T657" s="53"/>
      <c r="U657" s="53"/>
    </row>
    <row r="658" spans="14:21" x14ac:dyDescent="0.2">
      <c r="N658" s="53"/>
      <c r="O658" s="53"/>
      <c r="Q658" s="53"/>
      <c r="R658" s="53"/>
      <c r="T658" s="53"/>
      <c r="U658" s="53"/>
    </row>
    <row r="659" spans="14:21" x14ac:dyDescent="0.2">
      <c r="N659" s="53"/>
      <c r="O659" s="53"/>
      <c r="Q659" s="53"/>
      <c r="R659" s="53"/>
      <c r="T659" s="53"/>
      <c r="U659" s="53"/>
    </row>
    <row r="660" spans="14:21" x14ac:dyDescent="0.2">
      <c r="N660" s="53"/>
      <c r="O660" s="53"/>
      <c r="Q660" s="53"/>
      <c r="R660" s="53"/>
      <c r="T660" s="53"/>
      <c r="U660" s="53"/>
    </row>
    <row r="661" spans="14:21" x14ac:dyDescent="0.2">
      <c r="N661" s="53"/>
      <c r="O661" s="53"/>
      <c r="Q661" s="53"/>
      <c r="R661" s="53"/>
      <c r="T661" s="53"/>
      <c r="U661" s="53"/>
    </row>
    <row r="662" spans="14:21" x14ac:dyDescent="0.2">
      <c r="N662" s="53"/>
      <c r="O662" s="53"/>
      <c r="Q662" s="53"/>
      <c r="R662" s="53"/>
      <c r="T662" s="53"/>
      <c r="U662" s="53"/>
    </row>
    <row r="663" spans="14:21" x14ac:dyDescent="0.2">
      <c r="N663" s="53"/>
      <c r="O663" s="53"/>
      <c r="Q663" s="53"/>
      <c r="R663" s="53"/>
      <c r="T663" s="53"/>
      <c r="U663" s="53"/>
    </row>
    <row r="664" spans="14:21" x14ac:dyDescent="0.2">
      <c r="N664" s="53"/>
      <c r="O664" s="53"/>
      <c r="Q664" s="53"/>
      <c r="R664" s="53"/>
      <c r="T664" s="53"/>
      <c r="U664" s="53"/>
    </row>
    <row r="665" spans="14:21" x14ac:dyDescent="0.2">
      <c r="N665" s="53"/>
      <c r="O665" s="53"/>
      <c r="Q665" s="53"/>
      <c r="R665" s="53"/>
      <c r="T665" s="53"/>
      <c r="U665" s="53"/>
    </row>
    <row r="666" spans="14:21" x14ac:dyDescent="0.2">
      <c r="N666" s="53"/>
      <c r="O666" s="53"/>
      <c r="Q666" s="53"/>
      <c r="R666" s="53"/>
      <c r="T666" s="53"/>
      <c r="U666" s="53"/>
    </row>
    <row r="667" spans="14:21" x14ac:dyDescent="0.2">
      <c r="N667" s="53"/>
      <c r="O667" s="53"/>
      <c r="Q667" s="53"/>
      <c r="R667" s="53"/>
      <c r="T667" s="53"/>
      <c r="U667" s="53"/>
    </row>
    <row r="668" spans="14:21" x14ac:dyDescent="0.2">
      <c r="N668" s="53"/>
      <c r="O668" s="53"/>
      <c r="Q668" s="53"/>
      <c r="R668" s="53"/>
      <c r="T668" s="53"/>
      <c r="U668" s="53"/>
    </row>
    <row r="669" spans="14:21" x14ac:dyDescent="0.2">
      <c r="N669" s="53"/>
      <c r="O669" s="53"/>
      <c r="Q669" s="53"/>
      <c r="R669" s="53"/>
      <c r="T669" s="53"/>
      <c r="U669" s="53"/>
    </row>
    <row r="670" spans="14:21" x14ac:dyDescent="0.2">
      <c r="N670" s="53"/>
      <c r="O670" s="53"/>
      <c r="Q670" s="53"/>
      <c r="R670" s="53"/>
      <c r="T670" s="53"/>
      <c r="U670" s="53"/>
    </row>
    <row r="671" spans="14:21" x14ac:dyDescent="0.2">
      <c r="N671" s="53"/>
      <c r="O671" s="53"/>
      <c r="Q671" s="53"/>
      <c r="R671" s="53"/>
      <c r="T671" s="53"/>
      <c r="U671" s="53"/>
    </row>
    <row r="672" spans="14:21" x14ac:dyDescent="0.2">
      <c r="N672" s="53"/>
      <c r="O672" s="53"/>
      <c r="Q672" s="53"/>
      <c r="R672" s="53"/>
      <c r="T672" s="53"/>
      <c r="U672" s="53"/>
    </row>
    <row r="673" spans="14:21" x14ac:dyDescent="0.2">
      <c r="N673" s="53"/>
      <c r="O673" s="53"/>
      <c r="Q673" s="53"/>
      <c r="R673" s="53"/>
      <c r="T673" s="53"/>
      <c r="U673" s="53"/>
    </row>
    <row r="674" spans="14:21" x14ac:dyDescent="0.2">
      <c r="N674" s="53"/>
      <c r="O674" s="53"/>
      <c r="Q674" s="53"/>
      <c r="R674" s="53"/>
      <c r="T674" s="53"/>
      <c r="U674" s="53"/>
    </row>
    <row r="675" spans="14:21" x14ac:dyDescent="0.2">
      <c r="N675" s="53"/>
      <c r="O675" s="53"/>
      <c r="Q675" s="53"/>
      <c r="R675" s="53"/>
      <c r="T675" s="53"/>
      <c r="U675" s="53"/>
    </row>
    <row r="676" spans="14:21" x14ac:dyDescent="0.2">
      <c r="N676" s="53"/>
      <c r="O676" s="53"/>
      <c r="Q676" s="53"/>
      <c r="R676" s="53"/>
      <c r="T676" s="53"/>
      <c r="U676" s="53"/>
    </row>
    <row r="677" spans="14:21" x14ac:dyDescent="0.2">
      <c r="N677" s="53"/>
      <c r="O677" s="53"/>
      <c r="Q677" s="53"/>
      <c r="R677" s="53"/>
      <c r="T677" s="53"/>
      <c r="U677" s="53"/>
    </row>
    <row r="678" spans="14:21" x14ac:dyDescent="0.2">
      <c r="N678" s="53"/>
      <c r="O678" s="53"/>
      <c r="Q678" s="53"/>
      <c r="R678" s="53"/>
      <c r="T678" s="53"/>
      <c r="U678" s="53"/>
    </row>
    <row r="679" spans="14:21" x14ac:dyDescent="0.2">
      <c r="N679" s="53"/>
      <c r="O679" s="53"/>
      <c r="Q679" s="53"/>
      <c r="R679" s="53"/>
      <c r="T679" s="53"/>
      <c r="U679" s="53"/>
    </row>
    <row r="680" spans="14:21" x14ac:dyDescent="0.2">
      <c r="N680" s="53"/>
      <c r="O680" s="53"/>
      <c r="Q680" s="53"/>
      <c r="R680" s="53"/>
      <c r="T680" s="53"/>
      <c r="U680" s="53"/>
    </row>
    <row r="681" spans="14:21" x14ac:dyDescent="0.2">
      <c r="N681" s="53"/>
      <c r="O681" s="53"/>
      <c r="Q681" s="53"/>
      <c r="R681" s="53"/>
      <c r="T681" s="53"/>
      <c r="U681" s="53"/>
    </row>
    <row r="682" spans="14:21" x14ac:dyDescent="0.2">
      <c r="N682" s="53"/>
      <c r="O682" s="53"/>
      <c r="Q682" s="53"/>
      <c r="R682" s="53"/>
      <c r="T682" s="53"/>
      <c r="U682" s="53"/>
    </row>
    <row r="683" spans="14:21" x14ac:dyDescent="0.2">
      <c r="N683" s="53"/>
      <c r="O683" s="53"/>
      <c r="Q683" s="53"/>
      <c r="R683" s="53"/>
      <c r="T683" s="53"/>
      <c r="U683" s="53"/>
    </row>
    <row r="684" spans="14:21" x14ac:dyDescent="0.2">
      <c r="N684" s="53"/>
      <c r="O684" s="53"/>
      <c r="Q684" s="53"/>
      <c r="R684" s="53"/>
      <c r="T684" s="53"/>
      <c r="U684" s="53"/>
    </row>
    <row r="685" spans="14:21" x14ac:dyDescent="0.2">
      <c r="N685" s="53"/>
      <c r="O685" s="53"/>
      <c r="Q685" s="53"/>
      <c r="R685" s="53"/>
      <c r="T685" s="53"/>
      <c r="U685" s="53"/>
    </row>
    <row r="686" spans="14:21" x14ac:dyDescent="0.2">
      <c r="N686" s="53"/>
      <c r="O686" s="53"/>
      <c r="Q686" s="53"/>
      <c r="R686" s="53"/>
      <c r="T686" s="53"/>
      <c r="U686" s="53"/>
    </row>
    <row r="687" spans="14:21" x14ac:dyDescent="0.2">
      <c r="N687" s="53"/>
      <c r="O687" s="53"/>
      <c r="Q687" s="53"/>
      <c r="R687" s="53"/>
      <c r="T687" s="53"/>
      <c r="U687" s="53"/>
    </row>
    <row r="688" spans="14:21" x14ac:dyDescent="0.2">
      <c r="N688" s="53"/>
      <c r="O688" s="53"/>
      <c r="Q688" s="53"/>
      <c r="R688" s="53"/>
      <c r="T688" s="53"/>
      <c r="U688" s="53"/>
    </row>
    <row r="689" spans="14:21" x14ac:dyDescent="0.2">
      <c r="N689" s="53"/>
      <c r="O689" s="53"/>
      <c r="Q689" s="53"/>
      <c r="R689" s="53"/>
      <c r="T689" s="53"/>
      <c r="U689" s="53"/>
    </row>
    <row r="690" spans="14:21" x14ac:dyDescent="0.2">
      <c r="N690" s="53"/>
      <c r="O690" s="53"/>
      <c r="Q690" s="53"/>
      <c r="R690" s="53"/>
      <c r="T690" s="53"/>
      <c r="U690" s="53"/>
    </row>
    <row r="691" spans="14:21" x14ac:dyDescent="0.2">
      <c r="N691" s="53"/>
      <c r="O691" s="53"/>
      <c r="Q691" s="53"/>
      <c r="R691" s="53"/>
      <c r="T691" s="53"/>
      <c r="U691" s="53"/>
    </row>
    <row r="692" spans="14:21" x14ac:dyDescent="0.2">
      <c r="N692" s="53"/>
      <c r="O692" s="53"/>
      <c r="Q692" s="53"/>
      <c r="R692" s="53"/>
      <c r="T692" s="53"/>
      <c r="U692" s="53"/>
    </row>
    <row r="693" spans="14:21" x14ac:dyDescent="0.2">
      <c r="N693" s="53"/>
      <c r="O693" s="53"/>
      <c r="Q693" s="53"/>
      <c r="R693" s="53"/>
      <c r="T693" s="53"/>
      <c r="U693" s="53"/>
    </row>
    <row r="694" spans="14:21" x14ac:dyDescent="0.2">
      <c r="N694" s="53"/>
      <c r="O694" s="53"/>
      <c r="Q694" s="53"/>
      <c r="R694" s="53"/>
      <c r="T694" s="53"/>
      <c r="U694" s="53"/>
    </row>
    <row r="695" spans="14:21" x14ac:dyDescent="0.2">
      <c r="N695" s="53"/>
      <c r="O695" s="53"/>
      <c r="Q695" s="53"/>
      <c r="R695" s="53"/>
      <c r="T695" s="53"/>
      <c r="U695" s="53"/>
    </row>
    <row r="696" spans="14:21" x14ac:dyDescent="0.2">
      <c r="N696" s="53"/>
      <c r="O696" s="53"/>
      <c r="Q696" s="53"/>
      <c r="R696" s="53"/>
      <c r="T696" s="53"/>
      <c r="U696" s="53"/>
    </row>
    <row r="697" spans="14:21" x14ac:dyDescent="0.2">
      <c r="N697" s="53"/>
      <c r="O697" s="53"/>
      <c r="Q697" s="53"/>
      <c r="R697" s="53"/>
      <c r="T697" s="53"/>
      <c r="U697" s="53"/>
    </row>
    <row r="698" spans="14:21" x14ac:dyDescent="0.2">
      <c r="N698" s="53"/>
      <c r="O698" s="53"/>
      <c r="Q698" s="53"/>
      <c r="R698" s="53"/>
      <c r="T698" s="53"/>
      <c r="U698" s="53"/>
    </row>
    <row r="699" spans="14:21" x14ac:dyDescent="0.2">
      <c r="N699" s="53"/>
      <c r="O699" s="53"/>
      <c r="Q699" s="53"/>
      <c r="R699" s="53"/>
      <c r="T699" s="53"/>
      <c r="U699" s="53"/>
    </row>
    <row r="700" spans="14:21" x14ac:dyDescent="0.2">
      <c r="N700" s="53"/>
      <c r="O700" s="53"/>
      <c r="Q700" s="53"/>
      <c r="R700" s="53"/>
      <c r="T700" s="53"/>
      <c r="U700" s="53"/>
    </row>
    <row r="701" spans="14:21" x14ac:dyDescent="0.2">
      <c r="N701" s="53"/>
      <c r="O701" s="53"/>
      <c r="Q701" s="53"/>
      <c r="R701" s="53"/>
      <c r="T701" s="53"/>
      <c r="U701" s="53"/>
    </row>
    <row r="702" spans="14:21" x14ac:dyDescent="0.2">
      <c r="N702" s="53"/>
      <c r="O702" s="53"/>
      <c r="Q702" s="53"/>
      <c r="R702" s="53"/>
      <c r="T702" s="53"/>
      <c r="U702" s="53"/>
    </row>
    <row r="703" spans="14:21" x14ac:dyDescent="0.2">
      <c r="N703" s="53"/>
      <c r="O703" s="53"/>
      <c r="Q703" s="53"/>
      <c r="R703" s="53"/>
      <c r="T703" s="53"/>
      <c r="U703" s="53"/>
    </row>
    <row r="704" spans="14:21" x14ac:dyDescent="0.2">
      <c r="N704" s="53"/>
      <c r="O704" s="53"/>
      <c r="Q704" s="53"/>
      <c r="R704" s="53"/>
      <c r="T704" s="53"/>
      <c r="U704" s="53"/>
    </row>
    <row r="705" spans="14:21" x14ac:dyDescent="0.2">
      <c r="N705" s="53"/>
      <c r="O705" s="53"/>
      <c r="Q705" s="53"/>
      <c r="R705" s="53"/>
      <c r="T705" s="53"/>
      <c r="U705" s="53"/>
    </row>
    <row r="706" spans="14:21" x14ac:dyDescent="0.2">
      <c r="N706" s="53"/>
      <c r="O706" s="53"/>
      <c r="Q706" s="53"/>
      <c r="R706" s="53"/>
      <c r="T706" s="53"/>
      <c r="U706" s="53"/>
    </row>
    <row r="707" spans="14:21" x14ac:dyDescent="0.2">
      <c r="N707" s="53"/>
      <c r="O707" s="53"/>
      <c r="Q707" s="53"/>
      <c r="R707" s="53"/>
      <c r="T707" s="53"/>
      <c r="U707" s="53"/>
    </row>
    <row r="708" spans="14:21" x14ac:dyDescent="0.2">
      <c r="N708" s="53"/>
      <c r="O708" s="53"/>
      <c r="Q708" s="53"/>
      <c r="R708" s="53"/>
      <c r="T708" s="53"/>
      <c r="U708" s="53"/>
    </row>
    <row r="709" spans="14:21" x14ac:dyDescent="0.2">
      <c r="N709" s="53"/>
      <c r="O709" s="53"/>
      <c r="Q709" s="53"/>
      <c r="R709" s="53"/>
      <c r="T709" s="53"/>
      <c r="U709" s="53"/>
    </row>
    <row r="710" spans="14:21" x14ac:dyDescent="0.2">
      <c r="N710" s="53"/>
      <c r="O710" s="53"/>
      <c r="Q710" s="53"/>
      <c r="R710" s="53"/>
      <c r="T710" s="53"/>
      <c r="U710" s="53"/>
    </row>
    <row r="711" spans="14:21" x14ac:dyDescent="0.2">
      <c r="N711" s="53"/>
      <c r="O711" s="53"/>
      <c r="Q711" s="53"/>
      <c r="R711" s="53"/>
      <c r="T711" s="53"/>
      <c r="U711" s="53"/>
    </row>
    <row r="712" spans="14:21" x14ac:dyDescent="0.2">
      <c r="N712" s="53"/>
      <c r="O712" s="53"/>
      <c r="Q712" s="53"/>
      <c r="R712" s="53"/>
      <c r="T712" s="53"/>
      <c r="U712" s="53"/>
    </row>
    <row r="713" spans="14:21" x14ac:dyDescent="0.2">
      <c r="N713" s="53"/>
      <c r="O713" s="53"/>
      <c r="Q713" s="53"/>
      <c r="R713" s="53"/>
      <c r="T713" s="53"/>
      <c r="U713" s="53"/>
    </row>
    <row r="714" spans="14:21" x14ac:dyDescent="0.2">
      <c r="N714" s="53"/>
      <c r="O714" s="53"/>
      <c r="Q714" s="53"/>
      <c r="R714" s="53"/>
      <c r="T714" s="53"/>
      <c r="U714" s="53"/>
    </row>
    <row r="715" spans="14:21" x14ac:dyDescent="0.2">
      <c r="N715" s="53"/>
      <c r="O715" s="53"/>
      <c r="Q715" s="53"/>
      <c r="R715" s="53"/>
      <c r="T715" s="53"/>
      <c r="U715" s="53"/>
    </row>
    <row r="716" spans="14:21" x14ac:dyDescent="0.2">
      <c r="N716" s="53"/>
      <c r="O716" s="53"/>
      <c r="Q716" s="53"/>
      <c r="R716" s="53"/>
      <c r="T716" s="53"/>
      <c r="U716" s="53"/>
    </row>
    <row r="717" spans="14:21" x14ac:dyDescent="0.2">
      <c r="N717" s="53"/>
      <c r="O717" s="53"/>
      <c r="Q717" s="53"/>
      <c r="R717" s="53"/>
      <c r="T717" s="53"/>
      <c r="U717" s="53"/>
    </row>
    <row r="718" spans="14:21" x14ac:dyDescent="0.2">
      <c r="N718" s="53"/>
      <c r="O718" s="53"/>
      <c r="Q718" s="53"/>
      <c r="R718" s="53"/>
      <c r="T718" s="53"/>
      <c r="U718" s="53"/>
    </row>
    <row r="719" spans="14:21" x14ac:dyDescent="0.2">
      <c r="N719" s="53"/>
      <c r="O719" s="53"/>
      <c r="Q719" s="53"/>
      <c r="R719" s="53"/>
      <c r="T719" s="53"/>
      <c r="U719" s="53"/>
    </row>
    <row r="720" spans="14:21" x14ac:dyDescent="0.2">
      <c r="N720" s="53"/>
      <c r="O720" s="53"/>
      <c r="Q720" s="53"/>
      <c r="R720" s="53"/>
      <c r="T720" s="53"/>
      <c r="U720" s="53"/>
    </row>
    <row r="721" spans="14:21" x14ac:dyDescent="0.2">
      <c r="N721" s="53"/>
      <c r="O721" s="53"/>
      <c r="Q721" s="53"/>
      <c r="R721" s="53"/>
      <c r="T721" s="53"/>
      <c r="U721" s="53"/>
    </row>
    <row r="722" spans="14:21" x14ac:dyDescent="0.2">
      <c r="N722" s="53"/>
      <c r="O722" s="53"/>
      <c r="Q722" s="53"/>
      <c r="R722" s="53"/>
      <c r="T722" s="53"/>
      <c r="U722" s="53"/>
    </row>
    <row r="723" spans="14:21" x14ac:dyDescent="0.2">
      <c r="N723" s="53"/>
      <c r="O723" s="53"/>
      <c r="Q723" s="53"/>
      <c r="R723" s="53"/>
      <c r="T723" s="53"/>
      <c r="U723" s="53"/>
    </row>
    <row r="724" spans="14:21" x14ac:dyDescent="0.2">
      <c r="N724" s="53"/>
      <c r="O724" s="53"/>
      <c r="Q724" s="53"/>
      <c r="R724" s="53"/>
      <c r="T724" s="53"/>
      <c r="U724" s="53"/>
    </row>
    <row r="725" spans="14:21" x14ac:dyDescent="0.2">
      <c r="N725" s="53"/>
      <c r="O725" s="53"/>
      <c r="Q725" s="53"/>
      <c r="R725" s="53"/>
      <c r="T725" s="53"/>
      <c r="U725" s="53"/>
    </row>
    <row r="726" spans="14:21" x14ac:dyDescent="0.2">
      <c r="N726" s="53"/>
      <c r="O726" s="53"/>
      <c r="Q726" s="53"/>
      <c r="R726" s="53"/>
      <c r="T726" s="53"/>
      <c r="U726" s="53"/>
    </row>
    <row r="727" spans="14:21" x14ac:dyDescent="0.2">
      <c r="N727" s="53"/>
      <c r="O727" s="53"/>
      <c r="Q727" s="53"/>
      <c r="R727" s="53"/>
      <c r="T727" s="53"/>
      <c r="U727" s="53"/>
    </row>
    <row r="728" spans="14:21" x14ac:dyDescent="0.2">
      <c r="N728" s="53"/>
      <c r="O728" s="53"/>
      <c r="Q728" s="53"/>
      <c r="R728" s="53"/>
      <c r="T728" s="53"/>
      <c r="U728" s="53"/>
    </row>
    <row r="729" spans="14:21" x14ac:dyDescent="0.2">
      <c r="N729" s="53"/>
      <c r="O729" s="53"/>
      <c r="Q729" s="53"/>
      <c r="R729" s="53"/>
      <c r="T729" s="53"/>
      <c r="U729" s="53"/>
    </row>
    <row r="730" spans="14:21" x14ac:dyDescent="0.2">
      <c r="N730" s="53"/>
      <c r="O730" s="53"/>
      <c r="Q730" s="53"/>
      <c r="R730" s="53"/>
      <c r="T730" s="53"/>
      <c r="U730" s="53"/>
    </row>
    <row r="731" spans="14:21" x14ac:dyDescent="0.2">
      <c r="N731" s="53"/>
      <c r="O731" s="53"/>
      <c r="Q731" s="53"/>
      <c r="R731" s="53"/>
      <c r="T731" s="53"/>
      <c r="U731" s="53"/>
    </row>
    <row r="732" spans="14:21" x14ac:dyDescent="0.2">
      <c r="N732" s="53"/>
      <c r="O732" s="53"/>
      <c r="Q732" s="53"/>
      <c r="R732" s="53"/>
      <c r="T732" s="53"/>
      <c r="U732" s="53"/>
    </row>
    <row r="733" spans="14:21" x14ac:dyDescent="0.2">
      <c r="N733" s="53"/>
      <c r="O733" s="53"/>
      <c r="Q733" s="53"/>
      <c r="R733" s="53"/>
      <c r="T733" s="53"/>
      <c r="U733" s="53"/>
    </row>
    <row r="734" spans="14:21" x14ac:dyDescent="0.2">
      <c r="N734" s="53"/>
      <c r="O734" s="53"/>
      <c r="Q734" s="53"/>
      <c r="R734" s="53"/>
      <c r="T734" s="53"/>
      <c r="U734" s="53"/>
    </row>
    <row r="735" spans="14:21" x14ac:dyDescent="0.2">
      <c r="N735" s="53"/>
      <c r="O735" s="53"/>
      <c r="Q735" s="53"/>
      <c r="R735" s="53"/>
      <c r="T735" s="53"/>
      <c r="U735" s="53"/>
    </row>
    <row r="736" spans="14:21" x14ac:dyDescent="0.2">
      <c r="N736" s="53"/>
      <c r="O736" s="53"/>
      <c r="Q736" s="53"/>
      <c r="R736" s="53"/>
      <c r="T736" s="53"/>
      <c r="U736" s="53"/>
    </row>
    <row r="737" spans="14:21" x14ac:dyDescent="0.2">
      <c r="N737" s="53"/>
      <c r="O737" s="53"/>
      <c r="Q737" s="53"/>
      <c r="R737" s="53"/>
      <c r="T737" s="53"/>
      <c r="U737" s="53"/>
    </row>
    <row r="738" spans="14:21" x14ac:dyDescent="0.2">
      <c r="N738" s="53"/>
      <c r="O738" s="53"/>
      <c r="Q738" s="53"/>
      <c r="R738" s="53"/>
      <c r="T738" s="53"/>
      <c r="U738" s="53"/>
    </row>
    <row r="739" spans="14:21" x14ac:dyDescent="0.2">
      <c r="N739" s="53"/>
      <c r="O739" s="53"/>
      <c r="Q739" s="53"/>
      <c r="R739" s="53"/>
      <c r="T739" s="53"/>
      <c r="U739" s="53"/>
    </row>
    <row r="740" spans="14:21" x14ac:dyDescent="0.2">
      <c r="N740" s="53"/>
      <c r="O740" s="53"/>
      <c r="Q740" s="53"/>
      <c r="R740" s="53"/>
      <c r="T740" s="53"/>
      <c r="U740" s="53"/>
    </row>
    <row r="741" spans="14:21" x14ac:dyDescent="0.2">
      <c r="N741" s="53"/>
      <c r="O741" s="53"/>
      <c r="Q741" s="53"/>
      <c r="R741" s="53"/>
      <c r="T741" s="53"/>
      <c r="U741" s="53"/>
    </row>
    <row r="742" spans="14:21" x14ac:dyDescent="0.2">
      <c r="N742" s="53"/>
      <c r="O742" s="53"/>
      <c r="Q742" s="53"/>
      <c r="R742" s="53"/>
      <c r="T742" s="53"/>
      <c r="U742" s="53"/>
    </row>
    <row r="743" spans="14:21" x14ac:dyDescent="0.2">
      <c r="N743" s="53"/>
      <c r="O743" s="53"/>
      <c r="Q743" s="53"/>
      <c r="R743" s="53"/>
      <c r="T743" s="53"/>
      <c r="U743" s="53"/>
    </row>
    <row r="744" spans="14:21" x14ac:dyDescent="0.2">
      <c r="N744" s="53"/>
      <c r="O744" s="53"/>
      <c r="Q744" s="53"/>
      <c r="R744" s="53"/>
      <c r="T744" s="53"/>
      <c r="U744" s="53"/>
    </row>
    <row r="745" spans="14:21" x14ac:dyDescent="0.2">
      <c r="N745" s="53"/>
      <c r="O745" s="53"/>
      <c r="Q745" s="53"/>
      <c r="R745" s="53"/>
      <c r="T745" s="53"/>
      <c r="U745" s="53"/>
    </row>
    <row r="746" spans="14:21" x14ac:dyDescent="0.2">
      <c r="N746" s="53"/>
      <c r="O746" s="53"/>
      <c r="Q746" s="53"/>
      <c r="R746" s="53"/>
      <c r="T746" s="53"/>
      <c r="U746" s="53"/>
    </row>
    <row r="747" spans="14:21" x14ac:dyDescent="0.2">
      <c r="N747" s="53"/>
      <c r="O747" s="53"/>
      <c r="Q747" s="53"/>
      <c r="R747" s="53"/>
      <c r="T747" s="53"/>
      <c r="U747" s="53"/>
    </row>
    <row r="748" spans="14:21" x14ac:dyDescent="0.2">
      <c r="N748" s="53"/>
      <c r="O748" s="53"/>
      <c r="Q748" s="53"/>
      <c r="R748" s="53"/>
      <c r="T748" s="53"/>
      <c r="U748" s="53"/>
    </row>
    <row r="749" spans="14:21" x14ac:dyDescent="0.2">
      <c r="N749" s="53"/>
      <c r="O749" s="53"/>
      <c r="Q749" s="53"/>
      <c r="R749" s="53"/>
      <c r="T749" s="53"/>
      <c r="U749" s="53"/>
    </row>
    <row r="750" spans="14:21" x14ac:dyDescent="0.2">
      <c r="N750" s="53"/>
      <c r="O750" s="53"/>
      <c r="Q750" s="53"/>
      <c r="R750" s="53"/>
      <c r="T750" s="53"/>
      <c r="U750" s="53"/>
    </row>
    <row r="751" spans="14:21" x14ac:dyDescent="0.2">
      <c r="N751" s="53"/>
      <c r="O751" s="53"/>
      <c r="Q751" s="53"/>
      <c r="R751" s="53"/>
      <c r="T751" s="53"/>
      <c r="U751" s="53"/>
    </row>
    <row r="752" spans="14:21" x14ac:dyDescent="0.2">
      <c r="N752" s="53"/>
      <c r="O752" s="53"/>
      <c r="Q752" s="53"/>
      <c r="R752" s="53"/>
      <c r="T752" s="53"/>
      <c r="U752" s="53"/>
    </row>
    <row r="753" spans="14:21" x14ac:dyDescent="0.2">
      <c r="N753" s="53"/>
      <c r="O753" s="53"/>
      <c r="Q753" s="53"/>
      <c r="R753" s="53"/>
      <c r="T753" s="53"/>
      <c r="U753" s="53"/>
    </row>
    <row r="754" spans="14:21" x14ac:dyDescent="0.2">
      <c r="N754" s="53"/>
      <c r="O754" s="53"/>
      <c r="Q754" s="53"/>
      <c r="R754" s="53"/>
      <c r="T754" s="53"/>
      <c r="U754" s="53"/>
    </row>
    <row r="755" spans="14:21" x14ac:dyDescent="0.2">
      <c r="N755" s="53"/>
      <c r="O755" s="53"/>
      <c r="Q755" s="53"/>
      <c r="R755" s="53"/>
      <c r="T755" s="53"/>
      <c r="U755" s="53"/>
    </row>
    <row r="756" spans="14:21" x14ac:dyDescent="0.2">
      <c r="N756" s="53"/>
      <c r="O756" s="53"/>
      <c r="Q756" s="53"/>
      <c r="R756" s="53"/>
      <c r="T756" s="53"/>
      <c r="U756" s="53"/>
    </row>
    <row r="757" spans="14:21" x14ac:dyDescent="0.2">
      <c r="N757" s="53"/>
      <c r="O757" s="53"/>
      <c r="Q757" s="53"/>
      <c r="R757" s="53"/>
      <c r="T757" s="53"/>
      <c r="U757" s="53"/>
    </row>
    <row r="758" spans="14:21" x14ac:dyDescent="0.2">
      <c r="N758" s="53"/>
      <c r="O758" s="53"/>
      <c r="Q758" s="53"/>
      <c r="R758" s="53"/>
      <c r="T758" s="53"/>
      <c r="U758" s="53"/>
    </row>
    <row r="759" spans="14:21" x14ac:dyDescent="0.2">
      <c r="N759" s="53"/>
      <c r="O759" s="53"/>
      <c r="Q759" s="53"/>
      <c r="R759" s="53"/>
      <c r="T759" s="53"/>
      <c r="U759" s="53"/>
    </row>
    <row r="760" spans="14:21" x14ac:dyDescent="0.2">
      <c r="N760" s="53"/>
      <c r="O760" s="53"/>
      <c r="Q760" s="53"/>
      <c r="R760" s="53"/>
      <c r="T760" s="53"/>
      <c r="U760" s="53"/>
    </row>
    <row r="761" spans="14:21" x14ac:dyDescent="0.2">
      <c r="N761" s="53"/>
      <c r="O761" s="53"/>
      <c r="Q761" s="53"/>
      <c r="R761" s="53"/>
      <c r="T761" s="53"/>
      <c r="U761" s="53"/>
    </row>
    <row r="762" spans="14:21" x14ac:dyDescent="0.2">
      <c r="N762" s="53"/>
      <c r="O762" s="53"/>
      <c r="Q762" s="53"/>
      <c r="R762" s="53"/>
      <c r="T762" s="53"/>
      <c r="U762" s="53"/>
    </row>
    <row r="763" spans="14:21" x14ac:dyDescent="0.2">
      <c r="N763" s="53"/>
      <c r="O763" s="53"/>
      <c r="Q763" s="53"/>
      <c r="R763" s="53"/>
      <c r="T763" s="53"/>
      <c r="U763" s="53"/>
    </row>
    <row r="764" spans="14:21" x14ac:dyDescent="0.2">
      <c r="N764" s="53"/>
      <c r="O764" s="53"/>
      <c r="Q764" s="53"/>
      <c r="R764" s="53"/>
      <c r="T764" s="53"/>
      <c r="U764" s="53"/>
    </row>
    <row r="765" spans="14:21" x14ac:dyDescent="0.2">
      <c r="N765" s="53"/>
      <c r="O765" s="53"/>
      <c r="Q765" s="53"/>
      <c r="R765" s="53"/>
      <c r="T765" s="53"/>
      <c r="U765" s="53"/>
    </row>
    <row r="766" spans="14:21" x14ac:dyDescent="0.2">
      <c r="N766" s="53"/>
      <c r="O766" s="53"/>
      <c r="Q766" s="53"/>
      <c r="R766" s="53"/>
      <c r="T766" s="53"/>
      <c r="U766" s="53"/>
    </row>
    <row r="767" spans="14:21" x14ac:dyDescent="0.2">
      <c r="N767" s="53"/>
      <c r="O767" s="53"/>
      <c r="Q767" s="53"/>
      <c r="R767" s="53"/>
      <c r="T767" s="53"/>
      <c r="U767" s="53"/>
    </row>
    <row r="768" spans="14:21" x14ac:dyDescent="0.2">
      <c r="N768" s="53"/>
      <c r="O768" s="53"/>
      <c r="Q768" s="53"/>
      <c r="R768" s="53"/>
      <c r="T768" s="53"/>
      <c r="U768" s="53"/>
    </row>
    <row r="769" spans="14:21" x14ac:dyDescent="0.2">
      <c r="N769" s="53"/>
      <c r="O769" s="53"/>
      <c r="Q769" s="53"/>
      <c r="R769" s="53"/>
      <c r="T769" s="53"/>
      <c r="U769" s="53"/>
    </row>
    <row r="770" spans="14:21" x14ac:dyDescent="0.2">
      <c r="N770" s="53"/>
      <c r="O770" s="53"/>
      <c r="Q770" s="53"/>
      <c r="R770" s="53"/>
      <c r="T770" s="53"/>
      <c r="U770" s="53"/>
    </row>
    <row r="771" spans="14:21" x14ac:dyDescent="0.2">
      <c r="N771" s="53"/>
      <c r="O771" s="53"/>
      <c r="Q771" s="53"/>
      <c r="R771" s="53"/>
      <c r="T771" s="53"/>
      <c r="U771" s="53"/>
    </row>
    <row r="772" spans="14:21" x14ac:dyDescent="0.2">
      <c r="N772" s="53"/>
      <c r="O772" s="53"/>
      <c r="Q772" s="53"/>
      <c r="R772" s="53"/>
      <c r="T772" s="53"/>
      <c r="U772" s="53"/>
    </row>
    <row r="773" spans="14:21" x14ac:dyDescent="0.2">
      <c r="N773" s="53"/>
      <c r="O773" s="53"/>
      <c r="Q773" s="53"/>
      <c r="R773" s="53"/>
      <c r="T773" s="53"/>
      <c r="U773" s="53"/>
    </row>
    <row r="774" spans="14:21" x14ac:dyDescent="0.2">
      <c r="N774" s="53"/>
      <c r="O774" s="53"/>
      <c r="Q774" s="53"/>
      <c r="R774" s="53"/>
      <c r="T774" s="53"/>
      <c r="U774" s="53"/>
    </row>
    <row r="775" spans="14:21" x14ac:dyDescent="0.2">
      <c r="N775" s="53"/>
      <c r="O775" s="53"/>
      <c r="Q775" s="53"/>
      <c r="R775" s="53"/>
      <c r="T775" s="53"/>
      <c r="U775" s="53"/>
    </row>
    <row r="776" spans="14:21" x14ac:dyDescent="0.2">
      <c r="N776" s="53"/>
      <c r="O776" s="53"/>
      <c r="Q776" s="53"/>
      <c r="R776" s="53"/>
      <c r="T776" s="53"/>
      <c r="U776" s="53"/>
    </row>
    <row r="777" spans="14:21" x14ac:dyDescent="0.2">
      <c r="N777" s="53"/>
      <c r="O777" s="53"/>
      <c r="Q777" s="53"/>
      <c r="R777" s="53"/>
      <c r="T777" s="53"/>
      <c r="U777" s="53"/>
    </row>
    <row r="778" spans="14:21" x14ac:dyDescent="0.2">
      <c r="N778" s="53"/>
      <c r="O778" s="53"/>
      <c r="Q778" s="53"/>
      <c r="R778" s="53"/>
      <c r="T778" s="53"/>
      <c r="U778" s="53"/>
    </row>
    <row r="779" spans="14:21" x14ac:dyDescent="0.2">
      <c r="N779" s="53"/>
      <c r="O779" s="53"/>
      <c r="Q779" s="53"/>
      <c r="R779" s="53"/>
      <c r="T779" s="53"/>
      <c r="U779" s="53"/>
    </row>
    <row r="780" spans="14:21" x14ac:dyDescent="0.2">
      <c r="N780" s="53"/>
      <c r="O780" s="53"/>
      <c r="Q780" s="53"/>
      <c r="R780" s="53"/>
      <c r="T780" s="53"/>
      <c r="U780" s="53"/>
    </row>
    <row r="781" spans="14:21" x14ac:dyDescent="0.2">
      <c r="N781" s="53"/>
      <c r="O781" s="53"/>
      <c r="Q781" s="53"/>
      <c r="R781" s="53"/>
      <c r="T781" s="53"/>
      <c r="U781" s="53"/>
    </row>
    <row r="782" spans="14:21" x14ac:dyDescent="0.2">
      <c r="N782" s="53"/>
      <c r="O782" s="53"/>
      <c r="Q782" s="53"/>
      <c r="R782" s="53"/>
      <c r="T782" s="53"/>
      <c r="U782" s="53"/>
    </row>
    <row r="783" spans="14:21" x14ac:dyDescent="0.2">
      <c r="N783" s="53"/>
      <c r="O783" s="53"/>
      <c r="Q783" s="53"/>
      <c r="R783" s="53"/>
      <c r="T783" s="53"/>
      <c r="U783" s="53"/>
    </row>
    <row r="784" spans="14:21" x14ac:dyDescent="0.2">
      <c r="N784" s="53"/>
      <c r="O784" s="53"/>
      <c r="Q784" s="53"/>
      <c r="R784" s="53"/>
      <c r="T784" s="53"/>
      <c r="U784" s="53"/>
    </row>
    <row r="785" spans="14:21" x14ac:dyDescent="0.2">
      <c r="N785" s="53"/>
      <c r="O785" s="53"/>
      <c r="Q785" s="53"/>
      <c r="R785" s="53"/>
      <c r="T785" s="53"/>
      <c r="U785" s="53"/>
    </row>
    <row r="786" spans="14:21" x14ac:dyDescent="0.2">
      <c r="N786" s="53"/>
      <c r="O786" s="53"/>
      <c r="Q786" s="53"/>
      <c r="R786" s="53"/>
      <c r="T786" s="53"/>
      <c r="U786" s="53"/>
    </row>
    <row r="787" spans="14:21" x14ac:dyDescent="0.2">
      <c r="N787" s="53"/>
      <c r="O787" s="53"/>
      <c r="Q787" s="53"/>
      <c r="R787" s="53"/>
      <c r="T787" s="53"/>
      <c r="U787" s="53"/>
    </row>
    <row r="788" spans="14:21" x14ac:dyDescent="0.2">
      <c r="N788" s="53"/>
      <c r="O788" s="53"/>
      <c r="Q788" s="53"/>
      <c r="R788" s="53"/>
      <c r="T788" s="53"/>
      <c r="U788" s="53"/>
    </row>
    <row r="789" spans="14:21" x14ac:dyDescent="0.2">
      <c r="N789" s="53"/>
      <c r="O789" s="53"/>
      <c r="Q789" s="53"/>
      <c r="R789" s="53"/>
      <c r="T789" s="53"/>
      <c r="U789" s="53"/>
    </row>
    <row r="790" spans="14:21" x14ac:dyDescent="0.2">
      <c r="N790" s="53"/>
      <c r="O790" s="53"/>
      <c r="Q790" s="53"/>
      <c r="R790" s="53"/>
      <c r="T790" s="53"/>
      <c r="U790" s="53"/>
    </row>
    <row r="791" spans="14:21" x14ac:dyDescent="0.2">
      <c r="N791" s="53"/>
      <c r="O791" s="53"/>
      <c r="Q791" s="53"/>
      <c r="R791" s="53"/>
      <c r="T791" s="53"/>
      <c r="U791" s="53"/>
    </row>
    <row r="792" spans="14:21" x14ac:dyDescent="0.2">
      <c r="N792" s="53"/>
      <c r="O792" s="53"/>
      <c r="Q792" s="53"/>
      <c r="R792" s="53"/>
      <c r="T792" s="53"/>
      <c r="U792" s="53"/>
    </row>
    <row r="793" spans="14:21" x14ac:dyDescent="0.2">
      <c r="N793" s="53"/>
      <c r="O793" s="53"/>
      <c r="Q793" s="53"/>
      <c r="R793" s="53"/>
      <c r="T793" s="53"/>
      <c r="U793" s="53"/>
    </row>
    <row r="794" spans="14:21" x14ac:dyDescent="0.2">
      <c r="N794" s="53"/>
      <c r="O794" s="53"/>
      <c r="Q794" s="53"/>
      <c r="R794" s="53"/>
      <c r="T794" s="53"/>
      <c r="U794" s="53"/>
    </row>
    <row r="795" spans="14:21" x14ac:dyDescent="0.2">
      <c r="N795" s="53"/>
      <c r="O795" s="53"/>
      <c r="Q795" s="53"/>
      <c r="R795" s="53"/>
      <c r="T795" s="53"/>
      <c r="U795" s="53"/>
    </row>
    <row r="796" spans="14:21" x14ac:dyDescent="0.2">
      <c r="N796" s="53"/>
      <c r="O796" s="53"/>
      <c r="Q796" s="53"/>
      <c r="R796" s="53"/>
      <c r="T796" s="53"/>
      <c r="U796" s="53"/>
    </row>
    <row r="797" spans="14:21" x14ac:dyDescent="0.2">
      <c r="N797" s="53"/>
      <c r="O797" s="53"/>
      <c r="Q797" s="53"/>
      <c r="R797" s="53"/>
      <c r="T797" s="53"/>
      <c r="U797" s="53"/>
    </row>
    <row r="798" spans="14:21" x14ac:dyDescent="0.2">
      <c r="N798" s="53"/>
      <c r="O798" s="53"/>
      <c r="Q798" s="53"/>
      <c r="R798" s="53"/>
      <c r="T798" s="53"/>
      <c r="U798" s="53"/>
    </row>
    <row r="799" spans="14:21" x14ac:dyDescent="0.2">
      <c r="N799" s="53"/>
      <c r="O799" s="53"/>
      <c r="Q799" s="53"/>
      <c r="R799" s="53"/>
      <c r="T799" s="53"/>
      <c r="U799" s="53"/>
    </row>
    <row r="800" spans="14:21" x14ac:dyDescent="0.2">
      <c r="N800" s="53"/>
      <c r="O800" s="53"/>
      <c r="Q800" s="53"/>
      <c r="R800" s="53"/>
      <c r="T800" s="53"/>
      <c r="U800" s="53"/>
    </row>
    <row r="801" spans="14:21" x14ac:dyDescent="0.2">
      <c r="N801" s="53"/>
      <c r="O801" s="53"/>
      <c r="Q801" s="53"/>
      <c r="R801" s="53"/>
      <c r="T801" s="53"/>
      <c r="U801" s="53"/>
    </row>
    <row r="802" spans="14:21" x14ac:dyDescent="0.2">
      <c r="N802" s="53"/>
      <c r="O802" s="53"/>
      <c r="Q802" s="53"/>
      <c r="R802" s="53"/>
      <c r="T802" s="53"/>
      <c r="U802" s="53"/>
    </row>
    <row r="803" spans="14:21" x14ac:dyDescent="0.2">
      <c r="N803" s="53"/>
      <c r="O803" s="53"/>
      <c r="Q803" s="53"/>
      <c r="R803" s="53"/>
      <c r="T803" s="53"/>
      <c r="U803" s="53"/>
    </row>
    <row r="804" spans="14:21" x14ac:dyDescent="0.2">
      <c r="N804" s="53"/>
      <c r="O804" s="53"/>
      <c r="Q804" s="53"/>
      <c r="R804" s="53"/>
      <c r="T804" s="53"/>
      <c r="U804" s="53"/>
    </row>
    <row r="805" spans="14:21" x14ac:dyDescent="0.2">
      <c r="N805" s="53"/>
      <c r="O805" s="53"/>
      <c r="Q805" s="53"/>
      <c r="R805" s="53"/>
      <c r="T805" s="53"/>
      <c r="U805" s="53"/>
    </row>
    <row r="806" spans="14:21" x14ac:dyDescent="0.2">
      <c r="N806" s="53"/>
      <c r="O806" s="53"/>
      <c r="Q806" s="53"/>
      <c r="R806" s="53"/>
      <c r="T806" s="53"/>
      <c r="U806" s="53"/>
    </row>
    <row r="807" spans="14:21" x14ac:dyDescent="0.2">
      <c r="N807" s="53"/>
      <c r="O807" s="53"/>
      <c r="Q807" s="53"/>
      <c r="R807" s="53"/>
      <c r="T807" s="53"/>
      <c r="U807" s="53"/>
    </row>
    <row r="808" spans="14:21" x14ac:dyDescent="0.2">
      <c r="N808" s="53"/>
      <c r="O808" s="53"/>
      <c r="Q808" s="53"/>
      <c r="R808" s="53"/>
      <c r="T808" s="53"/>
      <c r="U808" s="53"/>
    </row>
    <row r="809" spans="14:21" x14ac:dyDescent="0.2">
      <c r="N809" s="53"/>
      <c r="O809" s="53"/>
      <c r="Q809" s="53"/>
      <c r="R809" s="53"/>
      <c r="T809" s="53"/>
      <c r="U809" s="53"/>
    </row>
    <row r="810" spans="14:21" x14ac:dyDescent="0.2">
      <c r="N810" s="53"/>
      <c r="O810" s="53"/>
      <c r="Q810" s="53"/>
      <c r="R810" s="53"/>
      <c r="T810" s="53"/>
      <c r="U810" s="53"/>
    </row>
    <row r="811" spans="14:21" x14ac:dyDescent="0.2">
      <c r="N811" s="53"/>
      <c r="O811" s="53"/>
      <c r="Q811" s="53"/>
      <c r="R811" s="53"/>
      <c r="T811" s="53"/>
      <c r="U811" s="53"/>
    </row>
    <row r="812" spans="14:21" x14ac:dyDescent="0.2">
      <c r="N812" s="53"/>
      <c r="O812" s="53"/>
      <c r="Q812" s="53"/>
      <c r="R812" s="53"/>
      <c r="T812" s="53"/>
      <c r="U812" s="53"/>
    </row>
    <row r="813" spans="14:21" x14ac:dyDescent="0.2">
      <c r="N813" s="53"/>
      <c r="O813" s="53"/>
      <c r="Q813" s="53"/>
      <c r="R813" s="53"/>
      <c r="T813" s="53"/>
      <c r="U813" s="53"/>
    </row>
    <row r="814" spans="14:21" x14ac:dyDescent="0.2">
      <c r="N814" s="53"/>
      <c r="O814" s="53"/>
      <c r="Q814" s="53"/>
      <c r="R814" s="53"/>
      <c r="T814" s="53"/>
      <c r="U814" s="53"/>
    </row>
    <row r="815" spans="14:21" x14ac:dyDescent="0.2">
      <c r="N815" s="53"/>
      <c r="O815" s="53"/>
      <c r="Q815" s="53"/>
      <c r="R815" s="53"/>
      <c r="T815" s="53"/>
      <c r="U815" s="53"/>
    </row>
    <row r="816" spans="14:21" x14ac:dyDescent="0.2">
      <c r="N816" s="53"/>
      <c r="O816" s="53"/>
      <c r="Q816" s="53"/>
      <c r="R816" s="53"/>
      <c r="T816" s="53"/>
      <c r="U816" s="53"/>
    </row>
    <row r="817" spans="14:21" x14ac:dyDescent="0.2">
      <c r="N817" s="53"/>
      <c r="O817" s="53"/>
      <c r="Q817" s="53"/>
      <c r="R817" s="53"/>
      <c r="T817" s="53"/>
      <c r="U817" s="53"/>
    </row>
    <row r="818" spans="14:21" x14ac:dyDescent="0.2">
      <c r="N818" s="53"/>
      <c r="O818" s="53"/>
      <c r="Q818" s="53"/>
      <c r="R818" s="53"/>
      <c r="T818" s="53"/>
      <c r="U818" s="53"/>
    </row>
    <row r="819" spans="14:21" x14ac:dyDescent="0.2">
      <c r="N819" s="53"/>
      <c r="O819" s="53"/>
      <c r="Q819" s="53"/>
      <c r="R819" s="53"/>
      <c r="T819" s="53"/>
      <c r="U819" s="53"/>
    </row>
    <row r="820" spans="14:21" x14ac:dyDescent="0.2">
      <c r="N820" s="53"/>
      <c r="O820" s="53"/>
      <c r="Q820" s="53"/>
      <c r="R820" s="53"/>
      <c r="T820" s="53"/>
      <c r="U820" s="53"/>
    </row>
    <row r="821" spans="14:21" x14ac:dyDescent="0.2">
      <c r="N821" s="53"/>
      <c r="O821" s="53"/>
      <c r="Q821" s="53"/>
      <c r="R821" s="53"/>
      <c r="T821" s="53"/>
      <c r="U821" s="53"/>
    </row>
    <row r="822" spans="14:21" x14ac:dyDescent="0.2">
      <c r="N822" s="53"/>
      <c r="O822" s="53"/>
      <c r="Q822" s="53"/>
      <c r="R822" s="53"/>
      <c r="T822" s="53"/>
      <c r="U822" s="53"/>
    </row>
    <row r="823" spans="14:21" x14ac:dyDescent="0.2">
      <c r="N823" s="53"/>
      <c r="O823" s="53"/>
      <c r="Q823" s="53"/>
      <c r="R823" s="53"/>
      <c r="T823" s="53"/>
      <c r="U823" s="53"/>
    </row>
    <row r="824" spans="14:21" x14ac:dyDescent="0.2">
      <c r="N824" s="53"/>
      <c r="O824" s="53"/>
      <c r="Q824" s="53"/>
      <c r="R824" s="53"/>
      <c r="T824" s="53"/>
      <c r="U824" s="53"/>
    </row>
    <row r="825" spans="14:21" x14ac:dyDescent="0.2">
      <c r="N825" s="53"/>
      <c r="O825" s="53"/>
      <c r="Q825" s="53"/>
      <c r="R825" s="53"/>
      <c r="T825" s="53"/>
      <c r="U825" s="53"/>
    </row>
    <row r="826" spans="14:21" x14ac:dyDescent="0.2">
      <c r="N826" s="53"/>
      <c r="O826" s="53"/>
      <c r="Q826" s="53"/>
      <c r="R826" s="53"/>
      <c r="T826" s="53"/>
      <c r="U826" s="53"/>
    </row>
    <row r="827" spans="14:21" x14ac:dyDescent="0.2">
      <c r="N827" s="53"/>
      <c r="O827" s="53"/>
      <c r="Q827" s="53"/>
      <c r="R827" s="53"/>
      <c r="T827" s="53"/>
      <c r="U827" s="53"/>
    </row>
    <row r="828" spans="14:21" x14ac:dyDescent="0.2">
      <c r="N828" s="53"/>
      <c r="O828" s="53"/>
      <c r="Q828" s="53"/>
      <c r="R828" s="53"/>
      <c r="T828" s="53"/>
      <c r="U828" s="53"/>
    </row>
    <row r="829" spans="14:21" x14ac:dyDescent="0.2">
      <c r="N829" s="53"/>
      <c r="O829" s="53"/>
      <c r="Q829" s="53"/>
      <c r="R829" s="53"/>
      <c r="T829" s="53"/>
      <c r="U829" s="53"/>
    </row>
    <row r="830" spans="14:21" x14ac:dyDescent="0.2">
      <c r="N830" s="53"/>
      <c r="O830" s="53"/>
      <c r="Q830" s="53"/>
      <c r="R830" s="53"/>
      <c r="T830" s="53"/>
      <c r="U830" s="53"/>
    </row>
    <row r="831" spans="14:21" x14ac:dyDescent="0.2">
      <c r="N831" s="53"/>
      <c r="O831" s="53"/>
      <c r="Q831" s="53"/>
      <c r="R831" s="53"/>
      <c r="T831" s="53"/>
      <c r="U831" s="53"/>
    </row>
    <row r="832" spans="14:21" x14ac:dyDescent="0.2">
      <c r="N832" s="53"/>
      <c r="O832" s="53"/>
      <c r="Q832" s="53"/>
      <c r="R832" s="53"/>
      <c r="T832" s="53"/>
      <c r="U832" s="53"/>
    </row>
    <row r="833" spans="14:21" x14ac:dyDescent="0.2">
      <c r="N833" s="53"/>
      <c r="O833" s="53"/>
      <c r="Q833" s="53"/>
      <c r="R833" s="53"/>
      <c r="T833" s="53"/>
      <c r="U833" s="53"/>
    </row>
    <row r="834" spans="14:21" x14ac:dyDescent="0.2">
      <c r="N834" s="53"/>
      <c r="O834" s="53"/>
      <c r="Q834" s="53"/>
      <c r="R834" s="53"/>
      <c r="T834" s="53"/>
      <c r="U834" s="53"/>
    </row>
    <row r="835" spans="14:21" x14ac:dyDescent="0.2">
      <c r="N835" s="53"/>
      <c r="O835" s="53"/>
      <c r="Q835" s="53"/>
      <c r="R835" s="53"/>
      <c r="T835" s="53"/>
      <c r="U835" s="53"/>
    </row>
    <row r="836" spans="14:21" x14ac:dyDescent="0.2">
      <c r="N836" s="53"/>
      <c r="O836" s="53"/>
      <c r="Q836" s="53"/>
      <c r="R836" s="53"/>
      <c r="T836" s="53"/>
      <c r="U836" s="53"/>
    </row>
    <row r="837" spans="14:21" x14ac:dyDescent="0.2">
      <c r="N837" s="53"/>
      <c r="O837" s="53"/>
      <c r="Q837" s="53"/>
      <c r="R837" s="53"/>
      <c r="T837" s="53"/>
      <c r="U837" s="53"/>
    </row>
    <row r="838" spans="14:21" x14ac:dyDescent="0.2">
      <c r="N838" s="53"/>
      <c r="O838" s="53"/>
      <c r="Q838" s="53"/>
      <c r="R838" s="53"/>
      <c r="T838" s="53"/>
      <c r="U838" s="53"/>
    </row>
    <row r="839" spans="14:21" x14ac:dyDescent="0.2">
      <c r="N839" s="53"/>
      <c r="O839" s="53"/>
      <c r="Q839" s="53"/>
      <c r="R839" s="53"/>
      <c r="T839" s="53"/>
      <c r="U839" s="53"/>
    </row>
    <row r="840" spans="14:21" x14ac:dyDescent="0.2">
      <c r="N840" s="53"/>
      <c r="O840" s="53"/>
      <c r="Q840" s="53"/>
      <c r="R840" s="53"/>
      <c r="T840" s="53"/>
      <c r="U840" s="53"/>
    </row>
    <row r="841" spans="14:21" x14ac:dyDescent="0.2">
      <c r="N841" s="53"/>
      <c r="O841" s="53"/>
      <c r="Q841" s="53"/>
      <c r="R841" s="53"/>
      <c r="T841" s="53"/>
      <c r="U841" s="53"/>
    </row>
    <row r="842" spans="14:21" x14ac:dyDescent="0.2">
      <c r="N842" s="53"/>
      <c r="O842" s="53"/>
      <c r="Q842" s="53"/>
      <c r="R842" s="53"/>
      <c r="T842" s="53"/>
      <c r="U842" s="53"/>
    </row>
    <row r="843" spans="14:21" x14ac:dyDescent="0.2">
      <c r="N843" s="53"/>
      <c r="O843" s="53"/>
      <c r="Q843" s="53"/>
      <c r="R843" s="53"/>
      <c r="T843" s="53"/>
      <c r="U843" s="53"/>
    </row>
    <row r="844" spans="14:21" x14ac:dyDescent="0.2">
      <c r="N844" s="53"/>
      <c r="O844" s="53"/>
      <c r="Q844" s="53"/>
      <c r="R844" s="53"/>
      <c r="T844" s="53"/>
      <c r="U844" s="53"/>
    </row>
    <row r="845" spans="14:21" x14ac:dyDescent="0.2">
      <c r="N845" s="53"/>
      <c r="O845" s="53"/>
      <c r="Q845" s="53"/>
      <c r="R845" s="53"/>
      <c r="T845" s="53"/>
      <c r="U845" s="53"/>
    </row>
    <row r="846" spans="14:21" x14ac:dyDescent="0.2">
      <c r="N846" s="53"/>
      <c r="O846" s="53"/>
      <c r="Q846" s="53"/>
      <c r="R846" s="53"/>
      <c r="T846" s="53"/>
      <c r="U846" s="53"/>
    </row>
  </sheetData>
  <mergeCells count="5">
    <mergeCell ref="N1:O1"/>
    <mergeCell ref="Q1:R1"/>
    <mergeCell ref="T1:U1"/>
    <mergeCell ref="B1:E1"/>
    <mergeCell ref="G1:L1"/>
  </mergeCells>
  <phoneticPr fontId="3" type="noConversion"/>
  <conditionalFormatting sqref="O1:O1048576">
    <cfRule type="top10" dxfId="12" priority="2" rank="1"/>
  </conditionalFormatting>
  <conditionalFormatting sqref="U1:U1048576">
    <cfRule type="top10" dxfId="11" priority="1" rank="1"/>
  </conditionalFormatting>
  <pageMargins left="0.75" right="0.75" top="1" bottom="1" header="0.5" footer="0.5"/>
  <pageSetup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4"/>
  <sheetViews>
    <sheetView workbookViewId="0">
      <selection activeCell="K30" sqref="K30"/>
    </sheetView>
  </sheetViews>
  <sheetFormatPr defaultRowHeight="12.75" x14ac:dyDescent="0.2"/>
  <cols>
    <col min="1" max="1" width="13.7109375" style="60" bestFit="1" customWidth="1"/>
    <col min="5" max="5" width="4.28515625" customWidth="1"/>
    <col min="6" max="6" width="9.140625" style="1"/>
    <col min="7" max="7" width="4.28515625" customWidth="1"/>
    <col min="8" max="8" width="13" bestFit="1" customWidth="1"/>
    <col min="9" max="9" width="4.28515625" customWidth="1"/>
    <col min="10" max="13" width="9.140625" style="1"/>
  </cols>
  <sheetData>
    <row r="1" spans="1:13" s="56" customFormat="1" ht="25.5" x14ac:dyDescent="0.2">
      <c r="A1" s="59"/>
      <c r="B1" s="54" t="s">
        <v>22</v>
      </c>
      <c r="C1" s="54" t="s">
        <v>23</v>
      </c>
      <c r="D1" s="54" t="s">
        <v>24</v>
      </c>
      <c r="E1" s="55"/>
      <c r="F1" s="54" t="s">
        <v>10</v>
      </c>
      <c r="H1" s="57" t="s">
        <v>82</v>
      </c>
      <c r="J1" s="45"/>
      <c r="K1" s="58" t="s">
        <v>22</v>
      </c>
      <c r="L1" s="58" t="s">
        <v>23</v>
      </c>
      <c r="M1" s="58" t="s">
        <v>24</v>
      </c>
    </row>
    <row r="2" spans="1:13" x14ac:dyDescent="0.2">
      <c r="A2" s="60" t="s">
        <v>2</v>
      </c>
      <c r="B2" s="25">
        <f>IF(COUNTIF($K$2:$K$999,A2)=0,"",COUNTIF($K$2:$K$999,A2))</f>
        <v>2</v>
      </c>
      <c r="C2" s="26">
        <f>IF(COUNTIF($L$2:$L$999,A2)=0,"",COUNTIF($L$2:$L$999,A2))</f>
        <v>1</v>
      </c>
      <c r="D2" s="27">
        <f>IF(COUNTIF($M$2:$M$999,A2)=0,"",COUNTIF($M$2:$M$999,A2))</f>
        <v>3</v>
      </c>
      <c r="F2" s="23">
        <f t="shared" ref="F2" si="0">SUM(B2:D2)</f>
        <v>6</v>
      </c>
      <c r="H2" s="1">
        <f>SUM(B2:C2)</f>
        <v>3</v>
      </c>
      <c r="J2" s="2">
        <v>2002</v>
      </c>
      <c r="K2" s="48" t="s">
        <v>2</v>
      </c>
      <c r="L2" s="48" t="s">
        <v>64</v>
      </c>
      <c r="M2" s="48" t="s">
        <v>3</v>
      </c>
    </row>
    <row r="3" spans="1:13" x14ac:dyDescent="0.2">
      <c r="A3" s="60" t="s">
        <v>7</v>
      </c>
      <c r="B3" s="25">
        <f t="shared" ref="B3:B24" si="1">IF(COUNTIF($K$2:$K$999,A3)=0,"",COUNTIF($K$2:$K$999,A3))</f>
        <v>5</v>
      </c>
      <c r="C3" s="26">
        <f t="shared" ref="C3:C24" si="2">IF(COUNTIF($L$2:$L$999,A3)=0,"",COUNTIF($L$2:$L$999,A3))</f>
        <v>5</v>
      </c>
      <c r="D3" s="27" t="str">
        <f t="shared" ref="D3:D24" si="3">IF(COUNTIF($M$2:$M$999,A3)=0,"",COUNTIF($M$2:$M$999,A3))</f>
        <v/>
      </c>
      <c r="F3" s="23">
        <f t="shared" ref="F3:F24" si="4">SUM(B3:D3)</f>
        <v>10</v>
      </c>
      <c r="H3" s="1">
        <f t="shared" ref="H3:H24" si="5">SUM(B3:C3)</f>
        <v>10</v>
      </c>
      <c r="J3" s="2">
        <v>2003</v>
      </c>
      <c r="K3" s="48" t="s">
        <v>2</v>
      </c>
      <c r="L3" s="48" t="s">
        <v>7</v>
      </c>
      <c r="M3" s="48" t="s">
        <v>3</v>
      </c>
    </row>
    <row r="4" spans="1:13" x14ac:dyDescent="0.2">
      <c r="A4" s="60" t="s">
        <v>3</v>
      </c>
      <c r="B4" s="25">
        <f t="shared" si="1"/>
        <v>1</v>
      </c>
      <c r="C4" s="26" t="str">
        <f t="shared" si="2"/>
        <v/>
      </c>
      <c r="D4" s="27">
        <f t="shared" si="3"/>
        <v>3</v>
      </c>
      <c r="F4" s="23">
        <f t="shared" si="4"/>
        <v>4</v>
      </c>
      <c r="H4" s="1">
        <f t="shared" si="5"/>
        <v>1</v>
      </c>
      <c r="J4" s="2">
        <v>2004</v>
      </c>
      <c r="K4" s="48" t="s">
        <v>6</v>
      </c>
      <c r="L4" s="48" t="s">
        <v>7</v>
      </c>
      <c r="M4" s="48" t="s">
        <v>2</v>
      </c>
    </row>
    <row r="5" spans="1:13" x14ac:dyDescent="0.2">
      <c r="A5" s="60" t="s">
        <v>6</v>
      </c>
      <c r="B5" s="25">
        <f t="shared" si="1"/>
        <v>1</v>
      </c>
      <c r="C5" s="26">
        <f t="shared" si="2"/>
        <v>4</v>
      </c>
      <c r="D5" s="27">
        <f t="shared" si="3"/>
        <v>3</v>
      </c>
      <c r="F5" s="23">
        <f t="shared" si="4"/>
        <v>8</v>
      </c>
      <c r="H5" s="1">
        <f t="shared" si="5"/>
        <v>5</v>
      </c>
      <c r="J5" s="2">
        <v>2005</v>
      </c>
      <c r="K5" s="48" t="s">
        <v>7</v>
      </c>
      <c r="L5" s="48" t="s">
        <v>6</v>
      </c>
      <c r="M5" s="48" t="s">
        <v>11</v>
      </c>
    </row>
    <row r="6" spans="1:13" x14ac:dyDescent="0.2">
      <c r="A6" s="60" t="s">
        <v>64</v>
      </c>
      <c r="B6" s="25" t="str">
        <f t="shared" si="1"/>
        <v/>
      </c>
      <c r="C6" s="26">
        <f t="shared" si="2"/>
        <v>2</v>
      </c>
      <c r="D6" s="27" t="str">
        <f t="shared" si="3"/>
        <v/>
      </c>
      <c r="F6" s="23">
        <f t="shared" si="4"/>
        <v>2</v>
      </c>
      <c r="H6" s="1">
        <f t="shared" si="5"/>
        <v>2</v>
      </c>
      <c r="J6" s="2">
        <v>2006</v>
      </c>
      <c r="K6" s="48" t="s">
        <v>1</v>
      </c>
      <c r="L6" s="48" t="s">
        <v>4</v>
      </c>
      <c r="M6" s="48" t="s">
        <v>5</v>
      </c>
    </row>
    <row r="7" spans="1:13" x14ac:dyDescent="0.2">
      <c r="A7" s="60" t="s">
        <v>4</v>
      </c>
      <c r="B7" s="25">
        <f t="shared" si="1"/>
        <v>2</v>
      </c>
      <c r="C7" s="26">
        <f t="shared" si="2"/>
        <v>2</v>
      </c>
      <c r="D7" s="27" t="str">
        <f t="shared" si="3"/>
        <v/>
      </c>
      <c r="F7" s="23">
        <f t="shared" si="4"/>
        <v>4</v>
      </c>
      <c r="H7" s="1">
        <f t="shared" si="5"/>
        <v>4</v>
      </c>
      <c r="J7" s="2">
        <v>2007</v>
      </c>
      <c r="K7" s="48" t="s">
        <v>7</v>
      </c>
      <c r="L7" s="48" t="s">
        <v>0</v>
      </c>
      <c r="M7" s="48" t="s">
        <v>5</v>
      </c>
    </row>
    <row r="8" spans="1:13" x14ac:dyDescent="0.2">
      <c r="A8" s="60" t="s">
        <v>0</v>
      </c>
      <c r="B8" s="25">
        <f t="shared" si="1"/>
        <v>5</v>
      </c>
      <c r="C8" s="26">
        <f t="shared" si="2"/>
        <v>4</v>
      </c>
      <c r="D8" s="27">
        <f t="shared" si="3"/>
        <v>5</v>
      </c>
      <c r="F8" s="23">
        <f t="shared" si="4"/>
        <v>14</v>
      </c>
      <c r="H8" s="1">
        <f t="shared" si="5"/>
        <v>9</v>
      </c>
      <c r="J8" s="2">
        <v>2008</v>
      </c>
      <c r="K8" s="48" t="s">
        <v>4</v>
      </c>
      <c r="L8" s="48" t="s">
        <v>64</v>
      </c>
      <c r="M8" s="48" t="s">
        <v>6</v>
      </c>
    </row>
    <row r="9" spans="1:13" x14ac:dyDescent="0.2">
      <c r="A9" s="60" t="s">
        <v>11</v>
      </c>
      <c r="B9" s="25" t="str">
        <f t="shared" si="1"/>
        <v/>
      </c>
      <c r="C9" s="26" t="str">
        <f t="shared" si="2"/>
        <v/>
      </c>
      <c r="D9" s="27">
        <f t="shared" si="3"/>
        <v>1</v>
      </c>
      <c r="F9" s="23">
        <f t="shared" si="4"/>
        <v>1</v>
      </c>
      <c r="H9" s="1">
        <f t="shared" si="5"/>
        <v>0</v>
      </c>
      <c r="J9" s="2">
        <v>2009</v>
      </c>
      <c r="K9" s="48" t="s">
        <v>4</v>
      </c>
      <c r="L9" s="48" t="s">
        <v>0</v>
      </c>
      <c r="M9" s="48" t="s">
        <v>6</v>
      </c>
    </row>
    <row r="10" spans="1:13" x14ac:dyDescent="0.2">
      <c r="A10" s="60" t="s">
        <v>5</v>
      </c>
      <c r="B10" s="25">
        <f t="shared" si="1"/>
        <v>1</v>
      </c>
      <c r="C10" s="26">
        <f t="shared" si="2"/>
        <v>1</v>
      </c>
      <c r="D10" s="27">
        <f t="shared" si="3"/>
        <v>3</v>
      </c>
      <c r="F10" s="23">
        <f t="shared" si="4"/>
        <v>5</v>
      </c>
      <c r="H10" s="1">
        <f t="shared" si="5"/>
        <v>2</v>
      </c>
      <c r="J10" s="2">
        <v>2010</v>
      </c>
      <c r="K10" s="48" t="s">
        <v>7</v>
      </c>
      <c r="L10" s="48" t="s">
        <v>0</v>
      </c>
      <c r="M10" s="48" t="s">
        <v>3</v>
      </c>
    </row>
    <row r="11" spans="1:13" x14ac:dyDescent="0.2">
      <c r="A11" s="60" t="s">
        <v>8</v>
      </c>
      <c r="B11" s="25" t="str">
        <f t="shared" si="1"/>
        <v/>
      </c>
      <c r="C11" s="26" t="str">
        <f t="shared" si="2"/>
        <v/>
      </c>
      <c r="D11" s="27">
        <f t="shared" si="3"/>
        <v>1</v>
      </c>
      <c r="F11" s="23">
        <f t="shared" si="4"/>
        <v>1</v>
      </c>
      <c r="H11" s="1">
        <f t="shared" si="5"/>
        <v>0</v>
      </c>
      <c r="J11" s="2">
        <v>2011</v>
      </c>
      <c r="K11" s="48" t="s">
        <v>9</v>
      </c>
      <c r="L11" s="48" t="s">
        <v>0</v>
      </c>
      <c r="M11" s="48" t="s">
        <v>8</v>
      </c>
    </row>
    <row r="12" spans="1:13" x14ac:dyDescent="0.2">
      <c r="A12" s="60" t="s">
        <v>9</v>
      </c>
      <c r="B12" s="25">
        <f t="shared" si="1"/>
        <v>1</v>
      </c>
      <c r="C12" s="26">
        <f t="shared" si="2"/>
        <v>1</v>
      </c>
      <c r="D12" s="27">
        <f t="shared" si="3"/>
        <v>3</v>
      </c>
      <c r="F12" s="23">
        <f t="shared" si="4"/>
        <v>5</v>
      </c>
      <c r="H12" s="1">
        <f t="shared" si="5"/>
        <v>2</v>
      </c>
      <c r="J12" s="2">
        <v>2012</v>
      </c>
      <c r="K12" s="48" t="s">
        <v>0</v>
      </c>
      <c r="L12" s="48" t="s">
        <v>2</v>
      </c>
      <c r="M12" s="48" t="s">
        <v>9</v>
      </c>
    </row>
    <row r="13" spans="1:13" x14ac:dyDescent="0.2">
      <c r="A13" s="60" t="s">
        <v>1</v>
      </c>
      <c r="B13" s="25">
        <f t="shared" si="1"/>
        <v>1</v>
      </c>
      <c r="C13" s="26" t="str">
        <f t="shared" si="2"/>
        <v/>
      </c>
      <c r="D13" s="27" t="str">
        <f t="shared" si="3"/>
        <v/>
      </c>
      <c r="F13" s="23">
        <f t="shared" si="4"/>
        <v>1</v>
      </c>
      <c r="H13" s="1">
        <f t="shared" si="5"/>
        <v>1</v>
      </c>
      <c r="J13" s="2">
        <v>2013</v>
      </c>
      <c r="K13" s="48" t="s">
        <v>7</v>
      </c>
      <c r="L13" s="48" t="s">
        <v>6</v>
      </c>
      <c r="M13" s="48" t="s">
        <v>0</v>
      </c>
    </row>
    <row r="14" spans="1:13" x14ac:dyDescent="0.2">
      <c r="A14" s="60" t="s">
        <v>15</v>
      </c>
      <c r="B14" s="25" t="str">
        <f t="shared" si="1"/>
        <v/>
      </c>
      <c r="C14" s="26" t="str">
        <f t="shared" si="2"/>
        <v/>
      </c>
      <c r="D14" s="27" t="str">
        <f t="shared" si="3"/>
        <v/>
      </c>
      <c r="F14" s="23">
        <f t="shared" si="4"/>
        <v>0</v>
      </c>
      <c r="H14" s="1">
        <f t="shared" si="5"/>
        <v>0</v>
      </c>
      <c r="J14" s="2">
        <v>2014</v>
      </c>
      <c r="K14" s="48" t="s">
        <v>17</v>
      </c>
      <c r="L14" s="48" t="s">
        <v>9</v>
      </c>
      <c r="M14" s="48" t="s">
        <v>2</v>
      </c>
    </row>
    <row r="15" spans="1:13" x14ac:dyDescent="0.2">
      <c r="A15" s="60" t="s">
        <v>13</v>
      </c>
      <c r="B15" s="25" t="str">
        <f t="shared" si="1"/>
        <v/>
      </c>
      <c r="C15" s="26" t="str">
        <f t="shared" si="2"/>
        <v/>
      </c>
      <c r="D15" s="27" t="str">
        <f t="shared" si="3"/>
        <v/>
      </c>
      <c r="F15" s="23">
        <f t="shared" si="4"/>
        <v>0</v>
      </c>
      <c r="H15" s="1">
        <f t="shared" si="5"/>
        <v>0</v>
      </c>
      <c r="J15" s="2">
        <v>2015</v>
      </c>
      <c r="K15" s="48" t="s">
        <v>0</v>
      </c>
      <c r="L15" s="48" t="s">
        <v>5</v>
      </c>
      <c r="M15" s="48" t="s">
        <v>9</v>
      </c>
    </row>
    <row r="16" spans="1:13" x14ac:dyDescent="0.2">
      <c r="A16" s="60" t="s">
        <v>16</v>
      </c>
      <c r="B16" s="25" t="str">
        <f t="shared" si="1"/>
        <v/>
      </c>
      <c r="C16" s="26" t="str">
        <f t="shared" si="2"/>
        <v/>
      </c>
      <c r="D16" s="27" t="str">
        <f t="shared" si="3"/>
        <v/>
      </c>
      <c r="F16" s="23">
        <f t="shared" si="4"/>
        <v>0</v>
      </c>
      <c r="H16" s="1">
        <f t="shared" si="5"/>
        <v>0</v>
      </c>
      <c r="J16" s="2">
        <v>2016</v>
      </c>
      <c r="K16" s="48" t="s">
        <v>0</v>
      </c>
      <c r="L16" s="48" t="s">
        <v>6</v>
      </c>
      <c r="M16" s="48" t="s">
        <v>5</v>
      </c>
    </row>
    <row r="17" spans="1:13" x14ac:dyDescent="0.2">
      <c r="A17" s="60" t="s">
        <v>17</v>
      </c>
      <c r="B17" s="25">
        <f t="shared" si="1"/>
        <v>2</v>
      </c>
      <c r="C17" s="26">
        <f t="shared" si="2"/>
        <v>1</v>
      </c>
      <c r="D17" s="27" t="str">
        <f t="shared" si="3"/>
        <v/>
      </c>
      <c r="F17" s="23">
        <f t="shared" si="4"/>
        <v>3</v>
      </c>
      <c r="H17" s="1">
        <f t="shared" si="5"/>
        <v>3</v>
      </c>
      <c r="J17" s="2">
        <v>2017</v>
      </c>
      <c r="K17" s="48" t="s">
        <v>5</v>
      </c>
      <c r="L17" s="48" t="s">
        <v>17</v>
      </c>
      <c r="M17" s="48" t="s">
        <v>2</v>
      </c>
    </row>
    <row r="18" spans="1:13" x14ac:dyDescent="0.2">
      <c r="A18" s="60" t="s">
        <v>25</v>
      </c>
      <c r="B18" s="25" t="str">
        <f t="shared" si="1"/>
        <v/>
      </c>
      <c r="C18" s="26" t="str">
        <f t="shared" si="2"/>
        <v/>
      </c>
      <c r="D18" s="27" t="str">
        <f t="shared" si="3"/>
        <v/>
      </c>
      <c r="F18" s="23">
        <f t="shared" si="4"/>
        <v>0</v>
      </c>
      <c r="H18" s="1">
        <f t="shared" si="5"/>
        <v>0</v>
      </c>
      <c r="J18" s="2">
        <v>2018</v>
      </c>
      <c r="K18" s="48" t="s">
        <v>0</v>
      </c>
      <c r="L18" s="48" t="s">
        <v>7</v>
      </c>
      <c r="M18" s="48" t="s">
        <v>9</v>
      </c>
    </row>
    <row r="19" spans="1:13" x14ac:dyDescent="0.2">
      <c r="A19" s="60" t="s">
        <v>26</v>
      </c>
      <c r="B19" s="25" t="str">
        <f t="shared" si="1"/>
        <v/>
      </c>
      <c r="C19" s="26">
        <f t="shared" si="2"/>
        <v>1</v>
      </c>
      <c r="D19" s="27" t="str">
        <f t="shared" si="3"/>
        <v/>
      </c>
      <c r="F19" s="23">
        <f t="shared" si="4"/>
        <v>1</v>
      </c>
      <c r="H19" s="1">
        <f t="shared" si="5"/>
        <v>1</v>
      </c>
      <c r="J19" s="2">
        <v>2019</v>
      </c>
      <c r="K19" s="48" t="s">
        <v>3</v>
      </c>
      <c r="L19" s="48" t="s">
        <v>4</v>
      </c>
      <c r="M19" s="48" t="s">
        <v>0</v>
      </c>
    </row>
    <row r="20" spans="1:13" x14ac:dyDescent="0.2">
      <c r="A20" s="60" t="s">
        <v>52</v>
      </c>
      <c r="B20" s="25" t="str">
        <f t="shared" si="1"/>
        <v/>
      </c>
      <c r="C20" s="26" t="str">
        <f t="shared" si="2"/>
        <v/>
      </c>
      <c r="D20" s="27" t="str">
        <f t="shared" si="3"/>
        <v/>
      </c>
      <c r="F20" s="23">
        <f t="shared" si="4"/>
        <v>0</v>
      </c>
      <c r="H20" s="1">
        <f t="shared" si="5"/>
        <v>0</v>
      </c>
      <c r="J20" s="2">
        <v>2021</v>
      </c>
      <c r="K20" s="48" t="s">
        <v>0</v>
      </c>
      <c r="L20" s="48" t="s">
        <v>26</v>
      </c>
      <c r="M20" s="48" t="s">
        <v>6</v>
      </c>
    </row>
    <row r="21" spans="1:13" x14ac:dyDescent="0.2">
      <c r="A21" s="60" t="s">
        <v>69</v>
      </c>
      <c r="B21" s="25" t="str">
        <f t="shared" si="1"/>
        <v/>
      </c>
      <c r="C21" s="26" t="str">
        <f t="shared" si="2"/>
        <v/>
      </c>
      <c r="D21" s="27" t="str">
        <f t="shared" si="3"/>
        <v/>
      </c>
      <c r="F21" s="23">
        <f t="shared" si="4"/>
        <v>0</v>
      </c>
      <c r="H21" s="1">
        <f t="shared" si="5"/>
        <v>0</v>
      </c>
      <c r="J21" s="2">
        <v>2022</v>
      </c>
      <c r="K21" s="48" t="s">
        <v>17</v>
      </c>
      <c r="L21" s="48" t="s">
        <v>7</v>
      </c>
      <c r="M21" s="48" t="s">
        <v>0</v>
      </c>
    </row>
    <row r="22" spans="1:13" x14ac:dyDescent="0.2">
      <c r="A22" s="60" t="s">
        <v>53</v>
      </c>
      <c r="B22" s="25">
        <f t="shared" si="1"/>
        <v>1</v>
      </c>
      <c r="C22" s="26" t="str">
        <f t="shared" si="2"/>
        <v/>
      </c>
      <c r="D22" s="27" t="str">
        <f t="shared" si="3"/>
        <v/>
      </c>
      <c r="F22" s="23">
        <f t="shared" si="4"/>
        <v>1</v>
      </c>
      <c r="H22" s="1">
        <f t="shared" si="5"/>
        <v>1</v>
      </c>
      <c r="J22" s="2">
        <v>2023</v>
      </c>
      <c r="K22" s="48" t="s">
        <v>71</v>
      </c>
      <c r="L22" s="48" t="s">
        <v>7</v>
      </c>
      <c r="M22" s="48" t="s">
        <v>0</v>
      </c>
    </row>
    <row r="23" spans="1:13" x14ac:dyDescent="0.2">
      <c r="A23" s="60" t="s">
        <v>71</v>
      </c>
      <c r="B23" s="25">
        <f t="shared" si="1"/>
        <v>1</v>
      </c>
      <c r="C23" s="26">
        <f t="shared" si="2"/>
        <v>1</v>
      </c>
      <c r="D23" s="27" t="str">
        <f t="shared" si="3"/>
        <v/>
      </c>
      <c r="F23" s="23">
        <f t="shared" si="4"/>
        <v>2</v>
      </c>
      <c r="H23" s="1">
        <f t="shared" si="5"/>
        <v>2</v>
      </c>
      <c r="J23" s="2">
        <v>2024</v>
      </c>
      <c r="K23" s="1" t="s">
        <v>53</v>
      </c>
      <c r="L23" s="1" t="s">
        <v>71</v>
      </c>
      <c r="M23" s="1" t="s">
        <v>0</v>
      </c>
    </row>
    <row r="24" spans="1:13" x14ac:dyDescent="0.2">
      <c r="A24" s="60" t="s">
        <v>75</v>
      </c>
      <c r="B24" s="25" t="str">
        <f t="shared" si="1"/>
        <v/>
      </c>
      <c r="C24" s="26" t="str">
        <f t="shared" si="2"/>
        <v/>
      </c>
      <c r="D24" s="27">
        <f t="shared" si="3"/>
        <v>1</v>
      </c>
      <c r="F24" s="23">
        <f t="shared" si="4"/>
        <v>1</v>
      </c>
      <c r="H24" s="1">
        <f t="shared" si="5"/>
        <v>0</v>
      </c>
      <c r="J24" s="2">
        <v>2025</v>
      </c>
      <c r="K24" s="48" t="s">
        <v>7</v>
      </c>
      <c r="L24" s="48" t="s">
        <v>6</v>
      </c>
      <c r="M24" s="48" t="s">
        <v>75</v>
      </c>
    </row>
  </sheetData>
  <conditionalFormatting sqref="B1:B1048576">
    <cfRule type="top10" dxfId="10" priority="1" rank="1"/>
  </conditionalFormatting>
  <conditionalFormatting sqref="F1:F1048576">
    <cfRule type="top10" dxfId="9" priority="2" rank="1"/>
  </conditionalFormatting>
  <conditionalFormatting sqref="H1:H1048576">
    <cfRule type="top10" dxfId="8" priority="3" rank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4"/>
  <sheetViews>
    <sheetView workbookViewId="0">
      <selection activeCell="S10" sqref="S10"/>
    </sheetView>
  </sheetViews>
  <sheetFormatPr defaultRowHeight="12.75" x14ac:dyDescent="0.2"/>
  <cols>
    <col min="1" max="1" width="5.7109375" style="31" customWidth="1"/>
    <col min="2" max="2" width="13.5703125" customWidth="1"/>
    <col min="3" max="3" width="7.85546875" customWidth="1"/>
    <col min="4" max="4" width="4.28515625" customWidth="1"/>
    <col min="5" max="5" width="11.42578125" customWidth="1"/>
    <col min="6" max="6" width="4.28515625" customWidth="1"/>
    <col min="7" max="8" width="8.5703125" customWidth="1"/>
    <col min="10" max="10" width="14.28515625" customWidth="1"/>
    <col min="11" max="12" width="4.28515625" customWidth="1"/>
    <col min="13" max="13" width="14.28515625" customWidth="1"/>
    <col min="14" max="15" width="4.28515625" customWidth="1"/>
    <col min="16" max="16" width="14.28515625" customWidth="1"/>
    <col min="17" max="17" width="8.5703125" customWidth="1"/>
  </cols>
  <sheetData>
    <row r="1" spans="1:17" s="45" customFormat="1" ht="25.5" x14ac:dyDescent="0.2">
      <c r="A1" s="44"/>
      <c r="B1" s="46" t="s">
        <v>28</v>
      </c>
      <c r="C1" s="46" t="s">
        <v>32</v>
      </c>
      <c r="D1" s="46"/>
      <c r="E1" s="46" t="s">
        <v>29</v>
      </c>
      <c r="F1" s="46"/>
      <c r="G1" s="46" t="s">
        <v>30</v>
      </c>
      <c r="H1" s="47" t="s">
        <v>32</v>
      </c>
      <c r="J1" s="77" t="s">
        <v>43</v>
      </c>
      <c r="K1" s="77"/>
      <c r="M1" s="77" t="s">
        <v>44</v>
      </c>
      <c r="N1" s="77"/>
      <c r="P1" s="77" t="s">
        <v>45</v>
      </c>
      <c r="Q1" s="77"/>
    </row>
    <row r="2" spans="1:17" x14ac:dyDescent="0.2">
      <c r="A2" s="31">
        <v>2002</v>
      </c>
      <c r="B2" s="4" t="s">
        <v>64</v>
      </c>
      <c r="C2" s="33" t="s">
        <v>65</v>
      </c>
      <c r="E2" s="4" t="s">
        <v>23</v>
      </c>
      <c r="F2" s="1"/>
      <c r="G2" s="4" t="s">
        <v>2</v>
      </c>
      <c r="H2" s="33" t="s">
        <v>66</v>
      </c>
      <c r="J2" s="31" t="s">
        <v>2</v>
      </c>
      <c r="K2" s="1">
        <f t="shared" ref="K2:K24" si="0">COUNTIF($B$2:$B$999,J2)</f>
        <v>2</v>
      </c>
      <c r="M2" s="31" t="s">
        <v>2</v>
      </c>
      <c r="N2" s="1">
        <f>COUNTIFS($B$2:$B$999,M2,$G$2:$G$999,M2)</f>
        <v>1</v>
      </c>
      <c r="P2" s="31" t="s">
        <v>2</v>
      </c>
      <c r="Q2" s="34">
        <f>IF(K2=0,0,N2/K2)</f>
        <v>0.5</v>
      </c>
    </row>
    <row r="3" spans="1:17" x14ac:dyDescent="0.2">
      <c r="A3" s="31">
        <v>2003</v>
      </c>
      <c r="B3" s="4" t="s">
        <v>2</v>
      </c>
      <c r="C3" s="33" t="s">
        <v>67</v>
      </c>
      <c r="E3" s="4" t="s">
        <v>22</v>
      </c>
      <c r="F3" s="1"/>
      <c r="G3" s="51" t="s">
        <v>2</v>
      </c>
      <c r="H3" s="33" t="s">
        <v>67</v>
      </c>
      <c r="J3" s="31" t="s">
        <v>7</v>
      </c>
      <c r="K3" s="1">
        <f t="shared" si="0"/>
        <v>5</v>
      </c>
      <c r="M3" s="31" t="s">
        <v>7</v>
      </c>
      <c r="N3" s="1">
        <f t="shared" ref="N3:N24" si="1">COUNTIFS($B$2:$B$999,M3,$G$2:$G$999,M3)</f>
        <v>4</v>
      </c>
      <c r="P3" s="31" t="s">
        <v>7</v>
      </c>
      <c r="Q3" s="34">
        <f t="shared" ref="Q3:Q24" si="2">IF(K3=0,0,N3/K3)</f>
        <v>0.8</v>
      </c>
    </row>
    <row r="4" spans="1:17" x14ac:dyDescent="0.2">
      <c r="A4" s="31">
        <v>2004</v>
      </c>
      <c r="B4" s="4" t="s">
        <v>6</v>
      </c>
      <c r="C4" s="33" t="s">
        <v>42</v>
      </c>
      <c r="D4" s="32"/>
      <c r="E4" s="4" t="s">
        <v>22</v>
      </c>
      <c r="F4" s="4"/>
      <c r="G4" s="51" t="s">
        <v>6</v>
      </c>
      <c r="H4" s="33" t="s">
        <v>42</v>
      </c>
      <c r="J4" s="31" t="s">
        <v>3</v>
      </c>
      <c r="K4" s="1">
        <f t="shared" si="0"/>
        <v>1</v>
      </c>
      <c r="M4" s="31" t="s">
        <v>3</v>
      </c>
      <c r="N4" s="1">
        <f t="shared" si="1"/>
        <v>1</v>
      </c>
      <c r="P4" s="31" t="s">
        <v>3</v>
      </c>
      <c r="Q4" s="34">
        <f t="shared" si="2"/>
        <v>1</v>
      </c>
    </row>
    <row r="5" spans="1:17" x14ac:dyDescent="0.2">
      <c r="A5" s="31">
        <v>2005</v>
      </c>
      <c r="B5" s="4" t="s">
        <v>7</v>
      </c>
      <c r="C5" s="33" t="s">
        <v>38</v>
      </c>
      <c r="D5" s="33"/>
      <c r="E5" s="4" t="s">
        <v>22</v>
      </c>
      <c r="F5" s="4"/>
      <c r="G5" s="51" t="s">
        <v>7</v>
      </c>
      <c r="H5" s="33" t="s">
        <v>38</v>
      </c>
      <c r="J5" s="31" t="s">
        <v>6</v>
      </c>
      <c r="K5" s="1">
        <f t="shared" si="0"/>
        <v>6</v>
      </c>
      <c r="M5" s="31" t="s">
        <v>6</v>
      </c>
      <c r="N5" s="1">
        <f>COUNTIFS($B$2:$B$999,M5,$G$2:$G$999,M5)</f>
        <v>1</v>
      </c>
      <c r="P5" s="31" t="s">
        <v>6</v>
      </c>
      <c r="Q5" s="34">
        <f t="shared" si="2"/>
        <v>0.16666666666666666</v>
      </c>
    </row>
    <row r="6" spans="1:17" x14ac:dyDescent="0.2">
      <c r="A6" s="31">
        <v>2006</v>
      </c>
      <c r="B6" s="4" t="s">
        <v>2</v>
      </c>
      <c r="C6" s="33" t="s">
        <v>38</v>
      </c>
      <c r="D6" s="33"/>
      <c r="E6" s="4" t="s">
        <v>31</v>
      </c>
      <c r="F6" s="4"/>
      <c r="G6" s="4" t="s">
        <v>1</v>
      </c>
      <c r="H6" s="33" t="s">
        <v>41</v>
      </c>
      <c r="J6" s="31" t="s">
        <v>64</v>
      </c>
      <c r="K6" s="1">
        <f t="shared" si="0"/>
        <v>1</v>
      </c>
      <c r="M6" s="31" t="s">
        <v>64</v>
      </c>
      <c r="N6" s="1">
        <f t="shared" si="1"/>
        <v>0</v>
      </c>
      <c r="P6" s="31" t="s">
        <v>64</v>
      </c>
      <c r="Q6" s="34">
        <f t="shared" si="2"/>
        <v>0</v>
      </c>
    </row>
    <row r="7" spans="1:17" x14ac:dyDescent="0.2">
      <c r="A7" s="31">
        <v>2007</v>
      </c>
      <c r="B7" s="4" t="s">
        <v>0</v>
      </c>
      <c r="C7" s="33" t="s">
        <v>40</v>
      </c>
      <c r="D7" s="32"/>
      <c r="E7" s="4" t="s">
        <v>23</v>
      </c>
      <c r="F7" s="1"/>
      <c r="G7" s="4" t="s">
        <v>7</v>
      </c>
      <c r="H7" s="33" t="s">
        <v>38</v>
      </c>
      <c r="J7" s="31" t="s">
        <v>4</v>
      </c>
      <c r="K7" s="1">
        <f t="shared" si="0"/>
        <v>0</v>
      </c>
      <c r="M7" s="31" t="s">
        <v>4</v>
      </c>
      <c r="N7" s="1">
        <f t="shared" si="1"/>
        <v>0</v>
      </c>
      <c r="P7" s="31" t="s">
        <v>4</v>
      </c>
      <c r="Q7" s="34">
        <f t="shared" si="2"/>
        <v>0</v>
      </c>
    </row>
    <row r="8" spans="1:17" x14ac:dyDescent="0.2">
      <c r="A8" s="31">
        <v>2008</v>
      </c>
      <c r="B8" s="4" t="s">
        <v>6</v>
      </c>
      <c r="C8" s="33" t="s">
        <v>33</v>
      </c>
      <c r="D8" s="32"/>
      <c r="E8" s="4" t="s">
        <v>24</v>
      </c>
      <c r="F8" s="1"/>
      <c r="G8" s="4" t="s">
        <v>4</v>
      </c>
      <c r="H8" s="33" t="s">
        <v>39</v>
      </c>
      <c r="J8" s="31" t="s">
        <v>0</v>
      </c>
      <c r="K8" s="1">
        <f t="shared" si="0"/>
        <v>5</v>
      </c>
      <c r="M8" s="31" t="s">
        <v>0</v>
      </c>
      <c r="N8" s="1">
        <f t="shared" si="1"/>
        <v>2</v>
      </c>
      <c r="P8" s="31" t="s">
        <v>0</v>
      </c>
      <c r="Q8" s="34">
        <f t="shared" si="2"/>
        <v>0.4</v>
      </c>
    </row>
    <row r="9" spans="1:17" x14ac:dyDescent="0.2">
      <c r="A9" s="31">
        <v>2009</v>
      </c>
      <c r="B9" s="4" t="s">
        <v>6</v>
      </c>
      <c r="C9" s="33" t="s">
        <v>35</v>
      </c>
      <c r="D9" s="32"/>
      <c r="E9" s="4" t="s">
        <v>24</v>
      </c>
      <c r="F9" s="1"/>
      <c r="G9" s="4" t="s">
        <v>4</v>
      </c>
      <c r="H9" s="33" t="s">
        <v>34</v>
      </c>
      <c r="J9" s="31" t="s">
        <v>11</v>
      </c>
      <c r="K9" s="1">
        <f t="shared" si="0"/>
        <v>0</v>
      </c>
      <c r="M9" s="31" t="s">
        <v>11</v>
      </c>
      <c r="N9" s="1">
        <f t="shared" si="1"/>
        <v>0</v>
      </c>
      <c r="P9" s="31" t="s">
        <v>11</v>
      </c>
      <c r="Q9" s="34">
        <f t="shared" si="2"/>
        <v>0</v>
      </c>
    </row>
    <row r="10" spans="1:17" x14ac:dyDescent="0.2">
      <c r="A10" s="31">
        <v>2010</v>
      </c>
      <c r="B10" s="4" t="s">
        <v>7</v>
      </c>
      <c r="C10" s="33" t="s">
        <v>63</v>
      </c>
      <c r="E10" s="4" t="s">
        <v>22</v>
      </c>
      <c r="G10" s="51" t="s">
        <v>7</v>
      </c>
      <c r="H10" s="33" t="s">
        <v>63</v>
      </c>
      <c r="J10" s="31" t="s">
        <v>5</v>
      </c>
      <c r="K10" s="1">
        <f t="shared" si="0"/>
        <v>0</v>
      </c>
      <c r="M10" s="31" t="s">
        <v>5</v>
      </c>
      <c r="N10" s="1">
        <f t="shared" si="1"/>
        <v>0</v>
      </c>
      <c r="P10" s="31" t="s">
        <v>5</v>
      </c>
      <c r="Q10" s="34">
        <f t="shared" si="2"/>
        <v>0</v>
      </c>
    </row>
    <row r="11" spans="1:17" x14ac:dyDescent="0.2">
      <c r="A11" s="31">
        <v>2011</v>
      </c>
      <c r="B11" s="4" t="s">
        <v>9</v>
      </c>
      <c r="C11" s="33" t="s">
        <v>68</v>
      </c>
      <c r="E11" s="4" t="s">
        <v>22</v>
      </c>
      <c r="G11" s="51" t="s">
        <v>9</v>
      </c>
      <c r="H11" s="32" t="s">
        <v>68</v>
      </c>
      <c r="J11" s="31" t="s">
        <v>8</v>
      </c>
      <c r="K11" s="1">
        <f t="shared" si="0"/>
        <v>0</v>
      </c>
      <c r="M11" s="31" t="s">
        <v>8</v>
      </c>
      <c r="N11" s="1">
        <f t="shared" si="1"/>
        <v>0</v>
      </c>
      <c r="P11" s="31" t="s">
        <v>8</v>
      </c>
      <c r="Q11" s="34">
        <f t="shared" si="2"/>
        <v>0</v>
      </c>
    </row>
    <row r="12" spans="1:17" x14ac:dyDescent="0.2">
      <c r="A12" s="31">
        <v>2012</v>
      </c>
      <c r="B12" s="4" t="s">
        <v>6</v>
      </c>
      <c r="C12" s="33" t="s">
        <v>35</v>
      </c>
      <c r="E12" s="4" t="s">
        <v>31</v>
      </c>
      <c r="G12" s="4" t="s">
        <v>0</v>
      </c>
      <c r="H12" s="32" t="s">
        <v>34</v>
      </c>
      <c r="J12" s="31" t="s">
        <v>9</v>
      </c>
      <c r="K12" s="1">
        <f t="shared" si="0"/>
        <v>2</v>
      </c>
      <c r="M12" s="31" t="s">
        <v>9</v>
      </c>
      <c r="N12" s="1">
        <f t="shared" si="1"/>
        <v>1</v>
      </c>
      <c r="P12" s="31" t="s">
        <v>9</v>
      </c>
      <c r="Q12" s="34">
        <f t="shared" si="2"/>
        <v>0.5</v>
      </c>
    </row>
    <row r="13" spans="1:17" x14ac:dyDescent="0.2">
      <c r="A13" s="31">
        <v>2013</v>
      </c>
      <c r="B13" s="4" t="s">
        <v>7</v>
      </c>
      <c r="C13" s="33" t="s">
        <v>36</v>
      </c>
      <c r="D13" s="32"/>
      <c r="E13" s="4" t="s">
        <v>22</v>
      </c>
      <c r="F13" s="1"/>
      <c r="G13" s="51" t="s">
        <v>7</v>
      </c>
      <c r="H13" s="33" t="s">
        <v>36</v>
      </c>
      <c r="J13" s="31" t="s">
        <v>1</v>
      </c>
      <c r="K13" s="1">
        <f t="shared" si="0"/>
        <v>0</v>
      </c>
      <c r="M13" s="31" t="s">
        <v>1</v>
      </c>
      <c r="N13" s="1">
        <f t="shared" si="1"/>
        <v>0</v>
      </c>
      <c r="P13" s="31" t="s">
        <v>1</v>
      </c>
      <c r="Q13" s="34">
        <f t="shared" si="2"/>
        <v>0</v>
      </c>
    </row>
    <row r="14" spans="1:17" x14ac:dyDescent="0.2">
      <c r="A14" s="31">
        <v>2014</v>
      </c>
      <c r="B14" s="4" t="s">
        <v>7</v>
      </c>
      <c r="C14" s="33" t="s">
        <v>35</v>
      </c>
      <c r="D14" s="32"/>
      <c r="E14" s="4" t="s">
        <v>31</v>
      </c>
      <c r="F14" s="1"/>
      <c r="G14" s="4" t="s">
        <v>17</v>
      </c>
      <c r="H14" s="33" t="s">
        <v>34</v>
      </c>
      <c r="J14" s="31" t="s">
        <v>15</v>
      </c>
      <c r="K14" s="1">
        <f t="shared" si="0"/>
        <v>0</v>
      </c>
      <c r="M14" s="31" t="s">
        <v>15</v>
      </c>
      <c r="N14" s="1">
        <f t="shared" si="1"/>
        <v>0</v>
      </c>
      <c r="P14" s="31" t="s">
        <v>15</v>
      </c>
      <c r="Q14" s="34">
        <f t="shared" si="2"/>
        <v>0</v>
      </c>
    </row>
    <row r="15" spans="1:17" x14ac:dyDescent="0.2">
      <c r="A15" s="31">
        <v>2015</v>
      </c>
      <c r="B15" s="4" t="s">
        <v>9</v>
      </c>
      <c r="C15" s="33" t="s">
        <v>38</v>
      </c>
      <c r="D15" s="32"/>
      <c r="E15" s="4" t="s">
        <v>24</v>
      </c>
      <c r="F15" s="1"/>
      <c r="G15" s="4" t="s">
        <v>0</v>
      </c>
      <c r="H15" s="33" t="s">
        <v>37</v>
      </c>
      <c r="J15" s="31" t="s">
        <v>13</v>
      </c>
      <c r="K15" s="1">
        <f t="shared" si="0"/>
        <v>0</v>
      </c>
      <c r="M15" s="31" t="s">
        <v>13</v>
      </c>
      <c r="N15" s="1">
        <f t="shared" si="1"/>
        <v>0</v>
      </c>
      <c r="P15" s="31" t="s">
        <v>13</v>
      </c>
      <c r="Q15" s="34">
        <f t="shared" si="2"/>
        <v>0</v>
      </c>
    </row>
    <row r="16" spans="1:17" x14ac:dyDescent="0.2">
      <c r="A16" s="31">
        <v>2016</v>
      </c>
      <c r="B16" s="4" t="s">
        <v>6</v>
      </c>
      <c r="C16" s="33" t="s">
        <v>38</v>
      </c>
      <c r="E16" s="4" t="s">
        <v>23</v>
      </c>
      <c r="G16" s="4" t="s">
        <v>0</v>
      </c>
      <c r="H16" s="33" t="s">
        <v>38</v>
      </c>
      <c r="J16" s="31" t="s">
        <v>16</v>
      </c>
      <c r="K16" s="1">
        <f t="shared" si="0"/>
        <v>0</v>
      </c>
      <c r="M16" s="31" t="s">
        <v>16</v>
      </c>
      <c r="N16" s="1">
        <f t="shared" si="1"/>
        <v>0</v>
      </c>
      <c r="P16" s="31" t="s">
        <v>16</v>
      </c>
      <c r="Q16" s="34">
        <f t="shared" si="2"/>
        <v>0</v>
      </c>
    </row>
    <row r="17" spans="1:17" x14ac:dyDescent="0.2">
      <c r="A17" s="31">
        <v>2017</v>
      </c>
      <c r="B17" s="4" t="s">
        <v>17</v>
      </c>
      <c r="C17" s="33" t="s">
        <v>38</v>
      </c>
      <c r="E17" s="4" t="s">
        <v>23</v>
      </c>
      <c r="G17" s="4" t="s">
        <v>5</v>
      </c>
      <c r="H17" s="33" t="s">
        <v>35</v>
      </c>
      <c r="J17" s="31" t="s">
        <v>17</v>
      </c>
      <c r="K17" s="1">
        <f t="shared" si="0"/>
        <v>1</v>
      </c>
      <c r="M17" s="31" t="s">
        <v>17</v>
      </c>
      <c r="N17" s="1">
        <f t="shared" si="1"/>
        <v>0</v>
      </c>
      <c r="P17" s="31" t="s">
        <v>17</v>
      </c>
      <c r="Q17" s="34">
        <f t="shared" si="2"/>
        <v>0</v>
      </c>
    </row>
    <row r="18" spans="1:17" x14ac:dyDescent="0.2">
      <c r="A18" s="31">
        <v>2018</v>
      </c>
      <c r="B18" s="4" t="s">
        <v>0</v>
      </c>
      <c r="C18" s="33" t="s">
        <v>38</v>
      </c>
      <c r="E18" s="4" t="s">
        <v>22</v>
      </c>
      <c r="G18" s="51" t="s">
        <v>0</v>
      </c>
      <c r="H18" s="33" t="s">
        <v>38</v>
      </c>
      <c r="J18" s="31" t="s">
        <v>25</v>
      </c>
      <c r="K18" s="1">
        <f t="shared" si="0"/>
        <v>0</v>
      </c>
      <c r="M18" s="31" t="s">
        <v>25</v>
      </c>
      <c r="N18" s="1">
        <f t="shared" si="1"/>
        <v>0</v>
      </c>
      <c r="P18" s="31" t="s">
        <v>25</v>
      </c>
      <c r="Q18" s="34">
        <f t="shared" si="2"/>
        <v>0</v>
      </c>
    </row>
    <row r="19" spans="1:17" x14ac:dyDescent="0.2">
      <c r="A19" s="31">
        <v>2019</v>
      </c>
      <c r="B19" s="4" t="s">
        <v>3</v>
      </c>
      <c r="C19" s="33" t="s">
        <v>70</v>
      </c>
      <c r="E19" s="4" t="s">
        <v>22</v>
      </c>
      <c r="G19" s="51" t="s">
        <v>3</v>
      </c>
      <c r="H19" s="33" t="s">
        <v>70</v>
      </c>
      <c r="J19" s="31" t="s">
        <v>26</v>
      </c>
      <c r="K19" s="1">
        <f t="shared" si="0"/>
        <v>0</v>
      </c>
      <c r="M19" s="31" t="s">
        <v>26</v>
      </c>
      <c r="N19" s="1">
        <f t="shared" si="1"/>
        <v>0</v>
      </c>
      <c r="P19" s="31" t="s">
        <v>26</v>
      </c>
      <c r="Q19" s="34">
        <f t="shared" si="2"/>
        <v>0</v>
      </c>
    </row>
    <row r="20" spans="1:17" x14ac:dyDescent="0.2">
      <c r="A20" s="31">
        <v>2021</v>
      </c>
      <c r="B20" s="4" t="s">
        <v>0</v>
      </c>
      <c r="C20" s="33" t="s">
        <v>72</v>
      </c>
      <c r="E20" s="4" t="s">
        <v>22</v>
      </c>
      <c r="G20" s="51" t="s">
        <v>0</v>
      </c>
      <c r="H20" s="32" t="s">
        <v>72</v>
      </c>
      <c r="J20" s="31" t="s">
        <v>52</v>
      </c>
      <c r="K20" s="1">
        <f t="shared" si="0"/>
        <v>0</v>
      </c>
      <c r="M20" s="31" t="s">
        <v>52</v>
      </c>
      <c r="N20" s="1">
        <f t="shared" si="1"/>
        <v>0</v>
      </c>
      <c r="P20" s="31" t="s">
        <v>52</v>
      </c>
      <c r="Q20" s="34">
        <f t="shared" si="2"/>
        <v>0</v>
      </c>
    </row>
    <row r="21" spans="1:17" x14ac:dyDescent="0.2">
      <c r="A21" s="31">
        <v>2022</v>
      </c>
      <c r="B21" s="4" t="s">
        <v>6</v>
      </c>
      <c r="C21" s="33" t="s">
        <v>73</v>
      </c>
      <c r="E21" s="4" t="s">
        <v>31</v>
      </c>
      <c r="G21" s="4" t="s">
        <v>17</v>
      </c>
      <c r="H21" s="32" t="s">
        <v>74</v>
      </c>
      <c r="J21" s="31" t="s">
        <v>69</v>
      </c>
      <c r="K21" s="1">
        <f t="shared" si="0"/>
        <v>0</v>
      </c>
      <c r="M21" s="31" t="s">
        <v>69</v>
      </c>
      <c r="N21" s="1">
        <f t="shared" si="1"/>
        <v>0</v>
      </c>
      <c r="P21" s="31" t="s">
        <v>69</v>
      </c>
      <c r="Q21" s="34">
        <f t="shared" si="2"/>
        <v>0</v>
      </c>
    </row>
    <row r="22" spans="1:17" x14ac:dyDescent="0.2">
      <c r="A22" s="31">
        <v>2023</v>
      </c>
      <c r="B22" s="48" t="s">
        <v>0</v>
      </c>
      <c r="C22" s="49" t="s">
        <v>76</v>
      </c>
      <c r="E22" s="48" t="s">
        <v>24</v>
      </c>
      <c r="G22" s="48" t="s">
        <v>71</v>
      </c>
      <c r="H22" s="32" t="s">
        <v>79</v>
      </c>
      <c r="J22" s="31" t="s">
        <v>53</v>
      </c>
      <c r="K22" s="1">
        <f>COUNTIF($B$2:$B$999,J22)</f>
        <v>0</v>
      </c>
      <c r="M22" s="31" t="s">
        <v>53</v>
      </c>
      <c r="N22" s="1">
        <f t="shared" si="1"/>
        <v>0</v>
      </c>
      <c r="P22" s="31" t="s">
        <v>53</v>
      </c>
      <c r="Q22" s="34">
        <f t="shared" si="2"/>
        <v>0</v>
      </c>
    </row>
    <row r="23" spans="1:17" x14ac:dyDescent="0.2">
      <c r="A23" s="31">
        <v>2024</v>
      </c>
      <c r="B23" s="48" t="s">
        <v>0</v>
      </c>
      <c r="C23" s="48" t="s">
        <v>73</v>
      </c>
      <c r="E23" s="48" t="s">
        <v>24</v>
      </c>
      <c r="G23" s="48" t="s">
        <v>53</v>
      </c>
      <c r="H23" s="32" t="s">
        <v>81</v>
      </c>
      <c r="J23" s="31" t="s">
        <v>71</v>
      </c>
      <c r="K23" s="1">
        <f t="shared" si="0"/>
        <v>0</v>
      </c>
      <c r="M23" s="31" t="s">
        <v>71</v>
      </c>
      <c r="N23" s="1">
        <f t="shared" si="1"/>
        <v>0</v>
      </c>
      <c r="P23" s="31" t="s">
        <v>71</v>
      </c>
      <c r="Q23" s="34">
        <f t="shared" si="2"/>
        <v>0</v>
      </c>
    </row>
    <row r="24" spans="1:17" x14ac:dyDescent="0.2">
      <c r="A24" s="31">
        <v>2025</v>
      </c>
      <c r="B24" s="48" t="s">
        <v>7</v>
      </c>
      <c r="C24" s="49" t="s">
        <v>73</v>
      </c>
      <c r="E24" s="48" t="s">
        <v>22</v>
      </c>
      <c r="G24" s="48" t="s">
        <v>7</v>
      </c>
      <c r="H24" s="81" t="s">
        <v>73</v>
      </c>
      <c r="J24" s="31" t="s">
        <v>75</v>
      </c>
      <c r="K24" s="1">
        <f t="shared" si="0"/>
        <v>0</v>
      </c>
      <c r="M24" s="31" t="s">
        <v>75</v>
      </c>
      <c r="N24" s="1">
        <f t="shared" si="1"/>
        <v>0</v>
      </c>
      <c r="P24" s="31" t="s">
        <v>75</v>
      </c>
      <c r="Q24" s="34">
        <f t="shared" si="2"/>
        <v>0</v>
      </c>
    </row>
  </sheetData>
  <mergeCells count="3">
    <mergeCell ref="J1:K1"/>
    <mergeCell ref="M1:N1"/>
    <mergeCell ref="P1:Q1"/>
  </mergeCells>
  <conditionalFormatting sqref="K1:K1048576">
    <cfRule type="top10" dxfId="7" priority="2" rank="1"/>
  </conditionalFormatting>
  <conditionalFormatting sqref="N1:N1048576">
    <cfRule type="top10" dxfId="6" priority="1" rank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4"/>
  <sheetViews>
    <sheetView workbookViewId="0">
      <selection activeCell="B11" sqref="B11"/>
    </sheetView>
  </sheetViews>
  <sheetFormatPr defaultColWidth="9.140625" defaultRowHeight="12.75" x14ac:dyDescent="0.2"/>
  <cols>
    <col min="1" max="7" width="9.140625" style="1"/>
    <col min="8" max="8" width="6.5703125" style="1" bestFit="1" customWidth="1"/>
    <col min="9" max="10" width="16.5703125" style="1" bestFit="1" customWidth="1"/>
    <col min="11" max="11" width="6.28515625" style="1" bestFit="1" customWidth="1"/>
    <col min="12" max="12" width="16.5703125" style="1" bestFit="1" customWidth="1"/>
    <col min="13" max="13" width="6.28515625" style="1" bestFit="1" customWidth="1"/>
    <col min="14" max="14" width="6.5703125" style="1" bestFit="1" customWidth="1"/>
    <col min="15" max="16384" width="9.140625" style="1"/>
  </cols>
  <sheetData>
    <row r="1" spans="1:14" s="2" customFormat="1" x14ac:dyDescent="0.2">
      <c r="A1" s="2">
        <v>2015</v>
      </c>
      <c r="B1" s="4" t="s">
        <v>25</v>
      </c>
      <c r="C1" s="4" t="s">
        <v>6</v>
      </c>
      <c r="D1" s="4" t="s">
        <v>3</v>
      </c>
      <c r="E1" s="4" t="s">
        <v>2</v>
      </c>
      <c r="F1" s="4" t="s">
        <v>26</v>
      </c>
      <c r="G1" s="4" t="s">
        <v>13</v>
      </c>
      <c r="I1" s="78" t="s">
        <v>12</v>
      </c>
      <c r="J1" s="78"/>
    </row>
    <row r="2" spans="1:14" x14ac:dyDescent="0.2">
      <c r="A2" s="2">
        <v>2016</v>
      </c>
      <c r="B2" s="1" t="s">
        <v>4</v>
      </c>
      <c r="C2" s="1" t="s">
        <v>13</v>
      </c>
      <c r="D2" s="1" t="s">
        <v>9</v>
      </c>
      <c r="E2" s="1" t="s">
        <v>3</v>
      </c>
      <c r="F2" s="1" t="s">
        <v>25</v>
      </c>
      <c r="G2" s="1" t="s">
        <v>7</v>
      </c>
      <c r="H2" s="4"/>
      <c r="I2" s="50" t="s">
        <v>2</v>
      </c>
      <c r="J2" s="3">
        <f>COUNTIF($B$1:$G$1000,I2)</f>
        <v>5</v>
      </c>
      <c r="M2" s="4"/>
      <c r="N2" s="48"/>
    </row>
    <row r="3" spans="1:14" x14ac:dyDescent="0.2">
      <c r="A3" s="2">
        <v>2017</v>
      </c>
      <c r="B3" s="1" t="s">
        <v>0</v>
      </c>
      <c r="C3" s="1" t="s">
        <v>3</v>
      </c>
      <c r="D3" s="1" t="s">
        <v>25</v>
      </c>
      <c r="E3" s="1" t="s">
        <v>7</v>
      </c>
      <c r="F3" s="1" t="s">
        <v>4</v>
      </c>
      <c r="G3" s="1" t="s">
        <v>1</v>
      </c>
      <c r="H3" s="4"/>
      <c r="I3" s="50" t="s">
        <v>7</v>
      </c>
      <c r="J3" s="3">
        <f t="shared" ref="J3:J24" si="0">COUNTIF($B$1:$G$1000,I3)</f>
        <v>4</v>
      </c>
      <c r="M3" s="4"/>
      <c r="N3" s="48"/>
    </row>
    <row r="4" spans="1:14" x14ac:dyDescent="0.2">
      <c r="A4" s="2">
        <v>2018</v>
      </c>
      <c r="B4" s="1" t="s">
        <v>52</v>
      </c>
      <c r="C4" s="1" t="s">
        <v>17</v>
      </c>
      <c r="D4" s="1" t="s">
        <v>3</v>
      </c>
      <c r="E4" s="1" t="s">
        <v>5</v>
      </c>
      <c r="F4" s="1" t="s">
        <v>2</v>
      </c>
      <c r="G4" s="1" t="s">
        <v>4</v>
      </c>
      <c r="H4" s="4"/>
      <c r="I4" s="50" t="s">
        <v>3</v>
      </c>
      <c r="J4" s="3">
        <f t="shared" si="0"/>
        <v>8</v>
      </c>
      <c r="M4" s="4"/>
      <c r="N4" s="48"/>
    </row>
    <row r="5" spans="1:14" x14ac:dyDescent="0.2">
      <c r="A5" s="2">
        <v>2019</v>
      </c>
      <c r="B5" s="1" t="s">
        <v>53</v>
      </c>
      <c r="C5" s="1" t="s">
        <v>1</v>
      </c>
      <c r="D5" s="1" t="s">
        <v>9</v>
      </c>
      <c r="E5" s="1" t="s">
        <v>17</v>
      </c>
      <c r="F5" s="1" t="s">
        <v>5</v>
      </c>
      <c r="G5" s="1" t="s">
        <v>7</v>
      </c>
      <c r="H5" s="4"/>
      <c r="I5" s="50" t="s">
        <v>6</v>
      </c>
      <c r="J5" s="3">
        <f t="shared" si="0"/>
        <v>3</v>
      </c>
      <c r="M5" s="4"/>
      <c r="N5" s="48"/>
    </row>
    <row r="6" spans="1:14" x14ac:dyDescent="0.2">
      <c r="A6" s="2">
        <v>2021</v>
      </c>
      <c r="B6" s="1" t="s">
        <v>5</v>
      </c>
      <c r="C6" s="1" t="s">
        <v>3</v>
      </c>
      <c r="D6" s="1" t="s">
        <v>17</v>
      </c>
      <c r="E6" s="1" t="s">
        <v>7</v>
      </c>
      <c r="F6" s="1" t="s">
        <v>4</v>
      </c>
      <c r="G6" s="1" t="s">
        <v>53</v>
      </c>
      <c r="H6" s="4"/>
      <c r="I6" s="50" t="s">
        <v>64</v>
      </c>
      <c r="J6" s="3">
        <f t="shared" si="0"/>
        <v>0</v>
      </c>
      <c r="M6" s="4"/>
      <c r="N6" s="48"/>
    </row>
    <row r="7" spans="1:14" x14ac:dyDescent="0.2">
      <c r="A7" s="2">
        <v>2022</v>
      </c>
      <c r="B7" s="4" t="s">
        <v>71</v>
      </c>
      <c r="C7" s="4" t="s">
        <v>4</v>
      </c>
      <c r="D7" s="4" t="s">
        <v>3</v>
      </c>
      <c r="E7" s="4" t="s">
        <v>9</v>
      </c>
      <c r="F7" s="4" t="s">
        <v>53</v>
      </c>
      <c r="G7" s="4" t="s">
        <v>5</v>
      </c>
      <c r="H7" s="4"/>
      <c r="I7" s="50" t="s">
        <v>4</v>
      </c>
      <c r="J7" s="3">
        <f t="shared" si="0"/>
        <v>7</v>
      </c>
      <c r="M7" s="4"/>
      <c r="N7" s="48"/>
    </row>
    <row r="8" spans="1:14" x14ac:dyDescent="0.2">
      <c r="A8" s="2">
        <v>2023</v>
      </c>
      <c r="B8" s="48" t="s">
        <v>53</v>
      </c>
      <c r="C8" s="48" t="s">
        <v>9</v>
      </c>
      <c r="D8" s="48" t="s">
        <v>2</v>
      </c>
      <c r="E8" s="48" t="s">
        <v>75</v>
      </c>
      <c r="F8" s="48" t="s">
        <v>26</v>
      </c>
      <c r="G8" s="48" t="s">
        <v>6</v>
      </c>
      <c r="I8" s="50" t="s">
        <v>0</v>
      </c>
      <c r="J8" s="3">
        <f t="shared" si="0"/>
        <v>1</v>
      </c>
    </row>
    <row r="9" spans="1:14" x14ac:dyDescent="0.2">
      <c r="A9" s="2">
        <v>2024</v>
      </c>
      <c r="B9" s="48" t="s">
        <v>9</v>
      </c>
      <c r="C9" s="48" t="s">
        <v>4</v>
      </c>
      <c r="D9" s="48" t="s">
        <v>17</v>
      </c>
      <c r="E9" s="48" t="s">
        <v>2</v>
      </c>
      <c r="F9" s="48" t="s">
        <v>6</v>
      </c>
      <c r="G9" s="48" t="s">
        <v>3</v>
      </c>
      <c r="I9" s="50" t="s">
        <v>11</v>
      </c>
      <c r="J9" s="3">
        <f t="shared" si="0"/>
        <v>0</v>
      </c>
    </row>
    <row r="10" spans="1:14" x14ac:dyDescent="0.2">
      <c r="A10" s="2">
        <v>2025</v>
      </c>
      <c r="B10" s="48" t="s">
        <v>71</v>
      </c>
      <c r="C10" s="48" t="s">
        <v>2</v>
      </c>
      <c r="D10" s="48" t="s">
        <v>26</v>
      </c>
      <c r="E10" s="48" t="s">
        <v>9</v>
      </c>
      <c r="F10" s="48" t="s">
        <v>4</v>
      </c>
      <c r="G10" s="48" t="s">
        <v>3</v>
      </c>
      <c r="I10" s="50" t="s">
        <v>5</v>
      </c>
      <c r="J10" s="3">
        <f t="shared" si="0"/>
        <v>4</v>
      </c>
    </row>
    <row r="11" spans="1:14" x14ac:dyDescent="0.2">
      <c r="I11" s="50" t="s">
        <v>8</v>
      </c>
      <c r="J11" s="3">
        <f t="shared" si="0"/>
        <v>0</v>
      </c>
    </row>
    <row r="12" spans="1:14" x14ac:dyDescent="0.2">
      <c r="I12" s="50" t="s">
        <v>9</v>
      </c>
      <c r="J12" s="3">
        <f t="shared" si="0"/>
        <v>6</v>
      </c>
    </row>
    <row r="13" spans="1:14" x14ac:dyDescent="0.2">
      <c r="I13" s="50" t="s">
        <v>1</v>
      </c>
      <c r="J13" s="3">
        <f t="shared" si="0"/>
        <v>2</v>
      </c>
    </row>
    <row r="14" spans="1:14" x14ac:dyDescent="0.2">
      <c r="I14" s="50" t="s">
        <v>15</v>
      </c>
      <c r="J14" s="3">
        <f t="shared" si="0"/>
        <v>0</v>
      </c>
    </row>
    <row r="15" spans="1:14" x14ac:dyDescent="0.2">
      <c r="I15" s="50" t="s">
        <v>13</v>
      </c>
      <c r="J15" s="3">
        <f t="shared" si="0"/>
        <v>2</v>
      </c>
    </row>
    <row r="16" spans="1:14" x14ac:dyDescent="0.2">
      <c r="I16" s="50" t="s">
        <v>16</v>
      </c>
      <c r="J16" s="3">
        <f t="shared" si="0"/>
        <v>0</v>
      </c>
    </row>
    <row r="17" spans="9:10" x14ac:dyDescent="0.2">
      <c r="I17" s="50" t="s">
        <v>17</v>
      </c>
      <c r="J17" s="3">
        <f t="shared" si="0"/>
        <v>4</v>
      </c>
    </row>
    <row r="18" spans="9:10" x14ac:dyDescent="0.2">
      <c r="I18" s="50" t="s">
        <v>25</v>
      </c>
      <c r="J18" s="3">
        <f t="shared" si="0"/>
        <v>3</v>
      </c>
    </row>
    <row r="19" spans="9:10" x14ac:dyDescent="0.2">
      <c r="I19" s="50" t="s">
        <v>26</v>
      </c>
      <c r="J19" s="3">
        <f>COUNTIF($B$1:$G$1000,I19)</f>
        <v>3</v>
      </c>
    </row>
    <row r="20" spans="9:10" x14ac:dyDescent="0.2">
      <c r="I20" s="50" t="s">
        <v>52</v>
      </c>
      <c r="J20" s="3">
        <f t="shared" si="0"/>
        <v>1</v>
      </c>
    </row>
    <row r="21" spans="9:10" x14ac:dyDescent="0.2">
      <c r="I21" s="50" t="s">
        <v>69</v>
      </c>
      <c r="J21" s="3">
        <f t="shared" si="0"/>
        <v>0</v>
      </c>
    </row>
    <row r="22" spans="9:10" x14ac:dyDescent="0.2">
      <c r="I22" s="50" t="s">
        <v>53</v>
      </c>
      <c r="J22" s="3">
        <f t="shared" si="0"/>
        <v>4</v>
      </c>
    </row>
    <row r="23" spans="9:10" x14ac:dyDescent="0.2">
      <c r="I23" s="50" t="s">
        <v>71</v>
      </c>
      <c r="J23" s="3">
        <f t="shared" si="0"/>
        <v>2</v>
      </c>
    </row>
    <row r="24" spans="9:10" x14ac:dyDescent="0.2">
      <c r="I24" s="50" t="s">
        <v>75</v>
      </c>
      <c r="J24" s="3">
        <f t="shared" si="0"/>
        <v>1</v>
      </c>
    </row>
  </sheetData>
  <mergeCells count="1">
    <mergeCell ref="I1:J1"/>
  </mergeCells>
  <conditionalFormatting sqref="J1:J1048576">
    <cfRule type="top10" dxfId="5" priority="1" rank="1"/>
  </conditionalFormatting>
  <pageMargins left="0.75" right="0.75" top="1" bottom="1" header="0.5" footer="0.5"/>
  <pageSetup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>
      <selection activeCell="M20" sqref="M20"/>
    </sheetView>
  </sheetViews>
  <sheetFormatPr defaultRowHeight="12.75" x14ac:dyDescent="0.2"/>
  <cols>
    <col min="1" max="1" width="13.7109375" style="24" bestFit="1" customWidth="1"/>
    <col min="5" max="5" width="4.28515625" customWidth="1"/>
    <col min="6" max="6" width="9.140625" style="1"/>
    <col min="7" max="7" width="4.28515625" customWidth="1"/>
    <col min="8" max="8" width="13" bestFit="1" customWidth="1"/>
    <col min="9" max="9" width="4.28515625" customWidth="1"/>
    <col min="10" max="10" width="9.140625" style="2"/>
    <col min="11" max="13" width="9.140625" style="1"/>
  </cols>
  <sheetData>
    <row r="1" spans="1:13" s="56" customFormat="1" ht="25.5" x14ac:dyDescent="0.2">
      <c r="A1" s="54"/>
      <c r="B1" s="54" t="s">
        <v>61</v>
      </c>
      <c r="C1" s="54" t="s">
        <v>60</v>
      </c>
      <c r="D1" s="54" t="s">
        <v>59</v>
      </c>
      <c r="E1" s="55"/>
      <c r="F1" s="54" t="s">
        <v>10</v>
      </c>
      <c r="H1" s="57" t="s">
        <v>83</v>
      </c>
      <c r="J1" s="44"/>
      <c r="K1" s="54" t="s">
        <v>61</v>
      </c>
      <c r="L1" s="54" t="s">
        <v>60</v>
      </c>
      <c r="M1" s="54" t="s">
        <v>59</v>
      </c>
    </row>
    <row r="2" spans="1:13" x14ac:dyDescent="0.2">
      <c r="A2" s="60" t="s">
        <v>2</v>
      </c>
      <c r="B2" s="25" t="str">
        <f>IF(COUNTIF($K$2:$K$999,A2)=0,"",COUNTIF($K$2:$K$999,A2))</f>
        <v/>
      </c>
      <c r="C2" s="26" t="str">
        <f>IF(COUNTIF($L$2:$L$999,A2)=0,"",COUNTIF($L$2:$L$999,A2))</f>
        <v/>
      </c>
      <c r="D2" s="27">
        <f>IF(COUNTIF($M$2:$M$999,A2)=0,"",COUNTIF($M$2:$M$999,A2))</f>
        <v>1</v>
      </c>
      <c r="F2" s="23">
        <f>SUM(B2:D2)</f>
        <v>1</v>
      </c>
      <c r="H2" s="1">
        <f>SUM(B2:C2)</f>
        <v>0</v>
      </c>
      <c r="J2" s="2">
        <v>2015</v>
      </c>
      <c r="K2" s="48" t="s">
        <v>13</v>
      </c>
      <c r="L2" s="48" t="s">
        <v>26</v>
      </c>
      <c r="M2" s="48" t="s">
        <v>2</v>
      </c>
    </row>
    <row r="3" spans="1:13" x14ac:dyDescent="0.2">
      <c r="A3" s="60" t="s">
        <v>7</v>
      </c>
      <c r="B3" s="25" t="str">
        <f t="shared" ref="B3:B24" si="0">IF(COUNTIF($K$2:$K$999,A3)=0,"",COUNTIF($K$2:$K$999,A3))</f>
        <v/>
      </c>
      <c r="C3" s="26" t="str">
        <f t="shared" ref="C3:C24" si="1">IF(COUNTIF($L$2:$L$999,A3)=0,"",COUNTIF($L$2:$L$999,A3))</f>
        <v/>
      </c>
      <c r="D3" s="27">
        <f t="shared" ref="D3:D24" si="2">IF(COUNTIF($M$2:$M$999,A3)=0,"",COUNTIF($M$2:$M$999,A3))</f>
        <v>1</v>
      </c>
      <c r="F3" s="23">
        <f t="shared" ref="F3:F24" si="3">SUM(B3:D3)</f>
        <v>1</v>
      </c>
      <c r="H3" s="1">
        <f t="shared" ref="H3:H24" si="4">SUM(B3:C3)</f>
        <v>0</v>
      </c>
      <c r="J3" s="2">
        <v>2016</v>
      </c>
      <c r="K3" s="48" t="s">
        <v>13</v>
      </c>
      <c r="L3" s="48" t="s">
        <v>4</v>
      </c>
      <c r="M3" s="48" t="s">
        <v>9</v>
      </c>
    </row>
    <row r="4" spans="1:13" x14ac:dyDescent="0.2">
      <c r="A4" s="60" t="s">
        <v>3</v>
      </c>
      <c r="B4" s="25">
        <f t="shared" si="0"/>
        <v>3</v>
      </c>
      <c r="C4" s="26" t="str">
        <f t="shared" si="1"/>
        <v/>
      </c>
      <c r="D4" s="27">
        <f t="shared" si="2"/>
        <v>1</v>
      </c>
      <c r="F4" s="23">
        <f t="shared" si="3"/>
        <v>4</v>
      </c>
      <c r="H4" s="1">
        <f t="shared" si="4"/>
        <v>3</v>
      </c>
      <c r="J4" s="2">
        <v>2017</v>
      </c>
      <c r="K4" s="48" t="s">
        <v>3</v>
      </c>
      <c r="L4" s="48" t="s">
        <v>1</v>
      </c>
      <c r="M4" s="48" t="s">
        <v>7</v>
      </c>
    </row>
    <row r="5" spans="1:13" x14ac:dyDescent="0.2">
      <c r="A5" s="60" t="s">
        <v>6</v>
      </c>
      <c r="B5" s="25" t="str">
        <f t="shared" si="0"/>
        <v/>
      </c>
      <c r="C5" s="26" t="str">
        <f t="shared" si="1"/>
        <v/>
      </c>
      <c r="D5" s="27" t="str">
        <f t="shared" si="2"/>
        <v/>
      </c>
      <c r="F5" s="23">
        <f t="shared" si="3"/>
        <v>0</v>
      </c>
      <c r="H5" s="1">
        <f t="shared" si="4"/>
        <v>0</v>
      </c>
      <c r="J5" s="2">
        <v>2018</v>
      </c>
      <c r="K5" s="48" t="s">
        <v>17</v>
      </c>
      <c r="L5" s="48" t="s">
        <v>4</v>
      </c>
      <c r="M5" s="48" t="s">
        <v>52</v>
      </c>
    </row>
    <row r="6" spans="1:13" x14ac:dyDescent="0.2">
      <c r="A6" s="60" t="s">
        <v>64</v>
      </c>
      <c r="B6" s="25" t="str">
        <f t="shared" si="0"/>
        <v/>
      </c>
      <c r="C6" s="26" t="str">
        <f t="shared" si="1"/>
        <v/>
      </c>
      <c r="D6" s="27" t="str">
        <f t="shared" si="2"/>
        <v/>
      </c>
      <c r="F6" s="23">
        <f t="shared" si="3"/>
        <v>0</v>
      </c>
      <c r="H6" s="1">
        <f t="shared" si="4"/>
        <v>0</v>
      </c>
      <c r="J6" s="2">
        <v>2019</v>
      </c>
      <c r="K6" s="48" t="s">
        <v>5</v>
      </c>
      <c r="L6" s="48" t="s">
        <v>9</v>
      </c>
      <c r="M6" s="48" t="s">
        <v>1</v>
      </c>
    </row>
    <row r="7" spans="1:13" x14ac:dyDescent="0.2">
      <c r="A7" s="60" t="s">
        <v>4</v>
      </c>
      <c r="B7" s="25">
        <f t="shared" si="0"/>
        <v>1</v>
      </c>
      <c r="C7" s="26">
        <f t="shared" si="1"/>
        <v>3</v>
      </c>
      <c r="D7" s="27">
        <f t="shared" si="2"/>
        <v>1</v>
      </c>
      <c r="F7" s="23">
        <f t="shared" si="3"/>
        <v>5</v>
      </c>
      <c r="H7" s="1">
        <f>SUM(B7:C7)</f>
        <v>4</v>
      </c>
      <c r="J7" s="2">
        <v>2021</v>
      </c>
      <c r="K7" s="48" t="s">
        <v>3</v>
      </c>
      <c r="L7" s="48" t="s">
        <v>53</v>
      </c>
      <c r="M7" s="48" t="s">
        <v>80</v>
      </c>
    </row>
    <row r="8" spans="1:13" x14ac:dyDescent="0.2">
      <c r="A8" s="60" t="s">
        <v>0</v>
      </c>
      <c r="B8" s="25" t="str">
        <f t="shared" si="0"/>
        <v/>
      </c>
      <c r="C8" s="26" t="str">
        <f t="shared" si="1"/>
        <v/>
      </c>
      <c r="D8" s="27" t="str">
        <f t="shared" si="2"/>
        <v/>
      </c>
      <c r="F8" s="23">
        <f t="shared" si="3"/>
        <v>0</v>
      </c>
      <c r="H8" s="1">
        <f t="shared" si="4"/>
        <v>0</v>
      </c>
      <c r="J8" s="2">
        <v>2022</v>
      </c>
      <c r="K8" s="48" t="s">
        <v>53</v>
      </c>
      <c r="L8" s="48" t="s">
        <v>71</v>
      </c>
      <c r="M8" s="48" t="s">
        <v>4</v>
      </c>
    </row>
    <row r="9" spans="1:13" x14ac:dyDescent="0.2">
      <c r="A9" s="60" t="s">
        <v>11</v>
      </c>
      <c r="B9" s="25" t="str">
        <f t="shared" si="0"/>
        <v/>
      </c>
      <c r="C9" s="26" t="str">
        <f t="shared" si="1"/>
        <v/>
      </c>
      <c r="D9" s="27" t="str">
        <f t="shared" si="2"/>
        <v/>
      </c>
      <c r="F9" s="23">
        <f t="shared" si="3"/>
        <v>0</v>
      </c>
      <c r="H9" s="1">
        <f t="shared" si="4"/>
        <v>0</v>
      </c>
      <c r="J9" s="2">
        <v>2023</v>
      </c>
      <c r="K9" s="48" t="s">
        <v>9</v>
      </c>
      <c r="L9" s="48" t="s">
        <v>53</v>
      </c>
      <c r="M9" s="48" t="s">
        <v>75</v>
      </c>
    </row>
    <row r="10" spans="1:13" x14ac:dyDescent="0.2">
      <c r="A10" s="60" t="s">
        <v>5</v>
      </c>
      <c r="B10" s="25">
        <f t="shared" si="0"/>
        <v>1</v>
      </c>
      <c r="C10" s="26" t="str">
        <f t="shared" si="1"/>
        <v/>
      </c>
      <c r="D10" s="27" t="str">
        <f t="shared" si="2"/>
        <v/>
      </c>
      <c r="F10" s="23">
        <f t="shared" si="3"/>
        <v>1</v>
      </c>
      <c r="H10" s="1">
        <f t="shared" si="4"/>
        <v>1</v>
      </c>
      <c r="J10" s="2">
        <v>2024</v>
      </c>
      <c r="K10" s="48" t="s">
        <v>4</v>
      </c>
      <c r="L10" s="48" t="s">
        <v>9</v>
      </c>
      <c r="M10" s="48" t="s">
        <v>3</v>
      </c>
    </row>
    <row r="11" spans="1:13" x14ac:dyDescent="0.2">
      <c r="A11" s="60" t="s">
        <v>8</v>
      </c>
      <c r="B11" s="25" t="str">
        <f t="shared" si="0"/>
        <v/>
      </c>
      <c r="C11" s="26" t="str">
        <f t="shared" si="1"/>
        <v/>
      </c>
      <c r="D11" s="27" t="str">
        <f t="shared" si="2"/>
        <v/>
      </c>
      <c r="F11" s="23">
        <f t="shared" si="3"/>
        <v>0</v>
      </c>
      <c r="H11" s="1">
        <f t="shared" si="4"/>
        <v>0</v>
      </c>
      <c r="J11" s="2">
        <v>2025</v>
      </c>
      <c r="K11" s="48" t="s">
        <v>3</v>
      </c>
      <c r="L11" s="48" t="s">
        <v>4</v>
      </c>
      <c r="M11" s="48" t="s">
        <v>9</v>
      </c>
    </row>
    <row r="12" spans="1:13" x14ac:dyDescent="0.2">
      <c r="A12" s="60" t="s">
        <v>9</v>
      </c>
      <c r="B12" s="25">
        <f t="shared" si="0"/>
        <v>1</v>
      </c>
      <c r="C12" s="26">
        <f t="shared" si="1"/>
        <v>2</v>
      </c>
      <c r="D12" s="27">
        <f t="shared" si="2"/>
        <v>2</v>
      </c>
      <c r="F12" s="23">
        <f t="shared" si="3"/>
        <v>5</v>
      </c>
      <c r="H12" s="1">
        <f t="shared" si="4"/>
        <v>3</v>
      </c>
    </row>
    <row r="13" spans="1:13" x14ac:dyDescent="0.2">
      <c r="A13" s="60" t="s">
        <v>1</v>
      </c>
      <c r="B13" s="25" t="str">
        <f t="shared" si="0"/>
        <v/>
      </c>
      <c r="C13" s="26">
        <f t="shared" si="1"/>
        <v>1</v>
      </c>
      <c r="D13" s="27">
        <f t="shared" si="2"/>
        <v>1</v>
      </c>
      <c r="F13" s="23">
        <f t="shared" si="3"/>
        <v>2</v>
      </c>
      <c r="H13" s="1">
        <f t="shared" si="4"/>
        <v>1</v>
      </c>
    </row>
    <row r="14" spans="1:13" x14ac:dyDescent="0.2">
      <c r="A14" s="60" t="s">
        <v>15</v>
      </c>
      <c r="B14" s="25" t="str">
        <f t="shared" si="0"/>
        <v/>
      </c>
      <c r="C14" s="26" t="str">
        <f t="shared" si="1"/>
        <v/>
      </c>
      <c r="D14" s="27" t="str">
        <f t="shared" si="2"/>
        <v/>
      </c>
      <c r="F14" s="23">
        <f t="shared" si="3"/>
        <v>0</v>
      </c>
      <c r="H14" s="1">
        <f t="shared" si="4"/>
        <v>0</v>
      </c>
    </row>
    <row r="15" spans="1:13" x14ac:dyDescent="0.2">
      <c r="A15" s="60" t="s">
        <v>13</v>
      </c>
      <c r="B15" s="25">
        <f t="shared" si="0"/>
        <v>2</v>
      </c>
      <c r="C15" s="26" t="str">
        <f t="shared" si="1"/>
        <v/>
      </c>
      <c r="D15" s="27" t="str">
        <f t="shared" si="2"/>
        <v/>
      </c>
      <c r="F15" s="23">
        <f t="shared" si="3"/>
        <v>2</v>
      </c>
      <c r="H15" s="1">
        <f t="shared" si="4"/>
        <v>2</v>
      </c>
    </row>
    <row r="16" spans="1:13" x14ac:dyDescent="0.2">
      <c r="A16" s="60" t="s">
        <v>16</v>
      </c>
      <c r="B16" s="25" t="str">
        <f t="shared" si="0"/>
        <v/>
      </c>
      <c r="C16" s="26" t="str">
        <f t="shared" si="1"/>
        <v/>
      </c>
      <c r="D16" s="27" t="str">
        <f t="shared" si="2"/>
        <v/>
      </c>
      <c r="F16" s="23">
        <f t="shared" si="3"/>
        <v>0</v>
      </c>
      <c r="H16" s="1">
        <f t="shared" si="4"/>
        <v>0</v>
      </c>
    </row>
    <row r="17" spans="1:8" x14ac:dyDescent="0.2">
      <c r="A17" s="60" t="s">
        <v>17</v>
      </c>
      <c r="B17" s="25">
        <f t="shared" si="0"/>
        <v>1</v>
      </c>
      <c r="C17" s="26" t="str">
        <f t="shared" si="1"/>
        <v/>
      </c>
      <c r="D17" s="27" t="str">
        <f t="shared" si="2"/>
        <v/>
      </c>
      <c r="F17" s="23">
        <f t="shared" si="3"/>
        <v>1</v>
      </c>
      <c r="H17" s="1">
        <f t="shared" si="4"/>
        <v>1</v>
      </c>
    </row>
    <row r="18" spans="1:8" x14ac:dyDescent="0.2">
      <c r="A18" s="60" t="s">
        <v>25</v>
      </c>
      <c r="B18" s="25" t="str">
        <f t="shared" si="0"/>
        <v/>
      </c>
      <c r="C18" s="26" t="str">
        <f t="shared" si="1"/>
        <v/>
      </c>
      <c r="D18" s="27" t="str">
        <f t="shared" si="2"/>
        <v/>
      </c>
      <c r="F18" s="23">
        <f t="shared" si="3"/>
        <v>0</v>
      </c>
      <c r="H18" s="1">
        <f t="shared" si="4"/>
        <v>0</v>
      </c>
    </row>
    <row r="19" spans="1:8" x14ac:dyDescent="0.2">
      <c r="A19" s="60" t="s">
        <v>26</v>
      </c>
      <c r="B19" s="25" t="str">
        <f t="shared" si="0"/>
        <v/>
      </c>
      <c r="C19" s="26">
        <f t="shared" si="1"/>
        <v>1</v>
      </c>
      <c r="D19" s="27" t="str">
        <f t="shared" si="2"/>
        <v/>
      </c>
      <c r="F19" s="23">
        <f t="shared" si="3"/>
        <v>1</v>
      </c>
      <c r="H19" s="1">
        <f t="shared" si="4"/>
        <v>1</v>
      </c>
    </row>
    <row r="20" spans="1:8" x14ac:dyDescent="0.2">
      <c r="A20" s="60" t="s">
        <v>52</v>
      </c>
      <c r="B20" s="25" t="str">
        <f t="shared" si="0"/>
        <v/>
      </c>
      <c r="C20" s="26" t="str">
        <f t="shared" si="1"/>
        <v/>
      </c>
      <c r="D20" s="27">
        <f t="shared" si="2"/>
        <v>1</v>
      </c>
      <c r="F20" s="23">
        <f t="shared" si="3"/>
        <v>1</v>
      </c>
      <c r="H20" s="1">
        <f t="shared" si="4"/>
        <v>0</v>
      </c>
    </row>
    <row r="21" spans="1:8" x14ac:dyDescent="0.2">
      <c r="A21" s="60" t="s">
        <v>69</v>
      </c>
      <c r="B21" s="25" t="str">
        <f t="shared" si="0"/>
        <v/>
      </c>
      <c r="C21" s="26" t="str">
        <f t="shared" si="1"/>
        <v/>
      </c>
      <c r="D21" s="27" t="str">
        <f t="shared" si="2"/>
        <v/>
      </c>
      <c r="F21" s="23">
        <f t="shared" si="3"/>
        <v>0</v>
      </c>
      <c r="H21" s="1">
        <f t="shared" si="4"/>
        <v>0</v>
      </c>
    </row>
    <row r="22" spans="1:8" x14ac:dyDescent="0.2">
      <c r="A22" s="60" t="s">
        <v>53</v>
      </c>
      <c r="B22" s="25">
        <f t="shared" si="0"/>
        <v>1</v>
      </c>
      <c r="C22" s="26">
        <f t="shared" si="1"/>
        <v>2</v>
      </c>
      <c r="D22" s="27" t="str">
        <f t="shared" si="2"/>
        <v/>
      </c>
      <c r="F22" s="23">
        <f t="shared" si="3"/>
        <v>3</v>
      </c>
      <c r="H22" s="1">
        <f t="shared" si="4"/>
        <v>3</v>
      </c>
    </row>
    <row r="23" spans="1:8" x14ac:dyDescent="0.2">
      <c r="A23" s="60" t="s">
        <v>71</v>
      </c>
      <c r="B23" s="25" t="str">
        <f t="shared" si="0"/>
        <v/>
      </c>
      <c r="C23" s="26">
        <f t="shared" si="1"/>
        <v>1</v>
      </c>
      <c r="D23" s="27" t="str">
        <f t="shared" si="2"/>
        <v/>
      </c>
      <c r="F23" s="23">
        <f t="shared" si="3"/>
        <v>1</v>
      </c>
      <c r="H23" s="1">
        <f t="shared" si="4"/>
        <v>1</v>
      </c>
    </row>
    <row r="24" spans="1:8" x14ac:dyDescent="0.2">
      <c r="A24" s="60" t="s">
        <v>75</v>
      </c>
      <c r="B24" s="25" t="str">
        <f t="shared" si="0"/>
        <v/>
      </c>
      <c r="C24" s="26" t="str">
        <f t="shared" si="1"/>
        <v/>
      </c>
      <c r="D24" s="27">
        <f t="shared" si="2"/>
        <v>1</v>
      </c>
      <c r="F24" s="23">
        <f t="shared" si="3"/>
        <v>1</v>
      </c>
      <c r="H24" s="1">
        <f t="shared" si="4"/>
        <v>0</v>
      </c>
    </row>
  </sheetData>
  <conditionalFormatting sqref="B1:B1048576">
    <cfRule type="top10" dxfId="4" priority="1" rank="1"/>
  </conditionalFormatting>
  <conditionalFormatting sqref="F1:F1048576">
    <cfRule type="top10" dxfId="3" priority="3" rank="1"/>
  </conditionalFormatting>
  <conditionalFormatting sqref="H1:H1048576">
    <cfRule type="top10" dxfId="2" priority="2" rank="1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4"/>
  <sheetViews>
    <sheetView workbookViewId="0">
      <selection activeCell="G29" sqref="G29"/>
    </sheetView>
  </sheetViews>
  <sheetFormatPr defaultColWidth="8.85546875" defaultRowHeight="12.75" x14ac:dyDescent="0.2"/>
  <cols>
    <col min="1" max="1" width="5.42578125" style="2" customWidth="1"/>
    <col min="2" max="3" width="16.5703125" style="1" bestFit="1" customWidth="1"/>
    <col min="4" max="4" width="8.85546875" style="1"/>
    <col min="5" max="5" width="12.85546875" style="1" bestFit="1" customWidth="1"/>
    <col min="6" max="6" width="10.42578125" style="1" bestFit="1" customWidth="1"/>
    <col min="7" max="7" width="13.7109375" style="1" bestFit="1" customWidth="1"/>
    <col min="8" max="16384" width="8.85546875" style="1"/>
  </cols>
  <sheetData>
    <row r="1" spans="1:7" s="22" customFormat="1" x14ac:dyDescent="0.2">
      <c r="B1" s="22" t="s">
        <v>47</v>
      </c>
      <c r="C1" s="22" t="s">
        <v>48</v>
      </c>
      <c r="F1" s="22" t="s">
        <v>47</v>
      </c>
      <c r="G1" s="22" t="s">
        <v>48</v>
      </c>
    </row>
    <row r="2" spans="1:7" x14ac:dyDescent="0.2">
      <c r="A2" s="2">
        <v>2002</v>
      </c>
      <c r="B2" s="4" t="s">
        <v>64</v>
      </c>
      <c r="C2" s="4" t="s">
        <v>6</v>
      </c>
      <c r="E2" s="61" t="s">
        <v>2</v>
      </c>
      <c r="F2" s="3">
        <f>IF(COUNTIF($B$2:$B$1000,E2)=0," ",COUNTIF($B$2:$B$1000,E2))</f>
        <v>4</v>
      </c>
      <c r="G2" s="3" t="str">
        <f>IF(COUNTIF($C$2:$C$1000,E2)=0," ",COUNTIF($C$2:$C$1000,E2))</f>
        <v xml:space="preserve"> </v>
      </c>
    </row>
    <row r="3" spans="1:7" x14ac:dyDescent="0.2">
      <c r="A3" s="2">
        <v>2003</v>
      </c>
      <c r="B3" s="4" t="s">
        <v>2</v>
      </c>
      <c r="C3" s="4" t="s">
        <v>6</v>
      </c>
      <c r="E3" s="61" t="s">
        <v>7</v>
      </c>
      <c r="F3" s="3">
        <f t="shared" ref="F3:F24" si="0">IF(COUNTIF($B$2:$B$1000,E3)=0," ",COUNTIF($B$2:$B$1000,E3))</f>
        <v>5</v>
      </c>
      <c r="G3" s="3" t="str">
        <f t="shared" ref="G3:G24" si="1">IF(COUNTIF($C$2:$C$1000,E3)=0," ",COUNTIF($C$2:$C$1000,E3))</f>
        <v xml:space="preserve"> </v>
      </c>
    </row>
    <row r="4" spans="1:7" x14ac:dyDescent="0.2">
      <c r="A4" s="2">
        <v>2004</v>
      </c>
      <c r="B4" s="4" t="s">
        <v>7</v>
      </c>
      <c r="C4" s="4" t="s">
        <v>4</v>
      </c>
      <c r="E4" s="61" t="s">
        <v>3</v>
      </c>
      <c r="F4" s="3" t="str">
        <f t="shared" si="0"/>
        <v xml:space="preserve"> </v>
      </c>
      <c r="G4" s="3">
        <f t="shared" si="1"/>
        <v>1</v>
      </c>
    </row>
    <row r="5" spans="1:7" x14ac:dyDescent="0.2">
      <c r="A5" s="2">
        <v>2005</v>
      </c>
      <c r="B5" s="4" t="s">
        <v>2</v>
      </c>
      <c r="C5" s="4" t="s">
        <v>8</v>
      </c>
      <c r="E5" s="61" t="s">
        <v>6</v>
      </c>
      <c r="F5" s="3">
        <f t="shared" si="0"/>
        <v>4</v>
      </c>
      <c r="G5" s="3">
        <f t="shared" si="1"/>
        <v>3</v>
      </c>
    </row>
    <row r="6" spans="1:7" x14ac:dyDescent="0.2">
      <c r="A6" s="2">
        <v>2006</v>
      </c>
      <c r="B6" s="4" t="s">
        <v>9</v>
      </c>
      <c r="C6" s="4" t="s">
        <v>6</v>
      </c>
      <c r="E6" s="61" t="s">
        <v>64</v>
      </c>
      <c r="F6" s="3">
        <f t="shared" si="0"/>
        <v>1</v>
      </c>
      <c r="G6" s="3">
        <f t="shared" si="1"/>
        <v>2</v>
      </c>
    </row>
    <row r="7" spans="1:7" x14ac:dyDescent="0.2">
      <c r="A7" s="2">
        <v>2007</v>
      </c>
      <c r="B7" s="4" t="s">
        <v>2</v>
      </c>
      <c r="C7" s="4" t="s">
        <v>1</v>
      </c>
      <c r="E7" s="61" t="s">
        <v>4</v>
      </c>
      <c r="F7" s="3" t="str">
        <f t="shared" si="0"/>
        <v xml:space="preserve"> </v>
      </c>
      <c r="G7" s="3">
        <f t="shared" si="1"/>
        <v>4</v>
      </c>
    </row>
    <row r="8" spans="1:7" x14ac:dyDescent="0.2">
      <c r="A8" s="2">
        <v>2008</v>
      </c>
      <c r="B8" s="4" t="s">
        <v>6</v>
      </c>
      <c r="C8" s="4" t="s">
        <v>1</v>
      </c>
      <c r="E8" s="61" t="s">
        <v>0</v>
      </c>
      <c r="F8" s="3">
        <f t="shared" si="0"/>
        <v>4</v>
      </c>
      <c r="G8" s="3" t="str">
        <f t="shared" si="1"/>
        <v xml:space="preserve"> </v>
      </c>
    </row>
    <row r="9" spans="1:7" x14ac:dyDescent="0.2">
      <c r="A9" s="2">
        <v>2009</v>
      </c>
      <c r="B9" s="4" t="s">
        <v>49</v>
      </c>
      <c r="C9" s="4" t="s">
        <v>16</v>
      </c>
      <c r="E9" s="61" t="s">
        <v>11</v>
      </c>
      <c r="F9" s="3" t="str">
        <f t="shared" si="0"/>
        <v xml:space="preserve"> </v>
      </c>
      <c r="G9" s="3" t="str">
        <f t="shared" si="1"/>
        <v xml:space="preserve"> </v>
      </c>
    </row>
    <row r="10" spans="1:7" x14ac:dyDescent="0.2">
      <c r="A10" s="2">
        <v>2010</v>
      </c>
      <c r="B10" s="4" t="s">
        <v>7</v>
      </c>
      <c r="C10" s="4" t="s">
        <v>64</v>
      </c>
      <c r="E10" s="61" t="s">
        <v>5</v>
      </c>
      <c r="F10" s="3" t="str">
        <f t="shared" si="0"/>
        <v xml:space="preserve"> </v>
      </c>
      <c r="G10" s="3" t="str">
        <f t="shared" si="1"/>
        <v xml:space="preserve"> </v>
      </c>
    </row>
    <row r="11" spans="1:7" x14ac:dyDescent="0.2">
      <c r="A11" s="2">
        <v>2011</v>
      </c>
      <c r="B11" s="1" t="s">
        <v>8</v>
      </c>
      <c r="C11" s="1" t="s">
        <v>64</v>
      </c>
      <c r="E11" s="61" t="s">
        <v>8</v>
      </c>
      <c r="F11" s="3">
        <f t="shared" si="0"/>
        <v>1</v>
      </c>
      <c r="G11" s="3">
        <f t="shared" si="1"/>
        <v>2</v>
      </c>
    </row>
    <row r="12" spans="1:7" x14ac:dyDescent="0.2">
      <c r="A12" s="2">
        <v>2012</v>
      </c>
      <c r="B12" s="1" t="s">
        <v>6</v>
      </c>
      <c r="C12" s="1" t="s">
        <v>8</v>
      </c>
      <c r="E12" s="61" t="s">
        <v>9</v>
      </c>
      <c r="F12" s="3">
        <f t="shared" si="0"/>
        <v>2</v>
      </c>
      <c r="G12" s="3">
        <f t="shared" si="1"/>
        <v>1</v>
      </c>
    </row>
    <row r="13" spans="1:7" x14ac:dyDescent="0.2">
      <c r="A13" s="2">
        <v>2013</v>
      </c>
      <c r="B13" s="4" t="s">
        <v>7</v>
      </c>
      <c r="C13" s="4" t="s">
        <v>17</v>
      </c>
      <c r="E13" s="62" t="s">
        <v>1</v>
      </c>
      <c r="F13" s="3" t="str">
        <f t="shared" si="0"/>
        <v xml:space="preserve"> </v>
      </c>
      <c r="G13" s="3">
        <f t="shared" si="1"/>
        <v>2</v>
      </c>
    </row>
    <row r="14" spans="1:7" x14ac:dyDescent="0.2">
      <c r="A14" s="2">
        <v>2014</v>
      </c>
      <c r="B14" s="4" t="s">
        <v>7</v>
      </c>
      <c r="C14" s="4" t="s">
        <v>4</v>
      </c>
      <c r="E14" s="63" t="s">
        <v>15</v>
      </c>
      <c r="F14" s="3" t="str">
        <f t="shared" si="0"/>
        <v xml:space="preserve"> </v>
      </c>
      <c r="G14" s="3" t="str">
        <f t="shared" si="1"/>
        <v xml:space="preserve"> </v>
      </c>
    </row>
    <row r="15" spans="1:7" x14ac:dyDescent="0.2">
      <c r="A15" s="2">
        <v>2015</v>
      </c>
      <c r="B15" s="4" t="s">
        <v>9</v>
      </c>
      <c r="C15" s="4" t="s">
        <v>50</v>
      </c>
      <c r="E15" s="62" t="s">
        <v>13</v>
      </c>
      <c r="F15" s="3" t="str">
        <f t="shared" si="0"/>
        <v xml:space="preserve"> </v>
      </c>
      <c r="G15" s="3" t="str">
        <f t="shared" si="1"/>
        <v xml:space="preserve"> </v>
      </c>
    </row>
    <row r="16" spans="1:7" x14ac:dyDescent="0.2">
      <c r="A16" s="2">
        <v>2016</v>
      </c>
      <c r="B16" s="4" t="s">
        <v>6</v>
      </c>
      <c r="C16" s="4" t="s">
        <v>4</v>
      </c>
      <c r="E16" s="63" t="s">
        <v>16</v>
      </c>
      <c r="F16" s="3" t="str">
        <f t="shared" si="0"/>
        <v xml:space="preserve"> </v>
      </c>
      <c r="G16" s="3">
        <f t="shared" si="1"/>
        <v>1</v>
      </c>
    </row>
    <row r="17" spans="1:7" x14ac:dyDescent="0.2">
      <c r="A17" s="2">
        <v>2017</v>
      </c>
      <c r="B17" s="4" t="s">
        <v>17</v>
      </c>
      <c r="C17" s="4" t="s">
        <v>51</v>
      </c>
      <c r="E17" s="62" t="s">
        <v>17</v>
      </c>
      <c r="F17" s="3">
        <f t="shared" si="0"/>
        <v>1</v>
      </c>
      <c r="G17" s="3">
        <f t="shared" si="1"/>
        <v>3</v>
      </c>
    </row>
    <row r="18" spans="1:7" x14ac:dyDescent="0.2">
      <c r="A18" s="2">
        <v>2018</v>
      </c>
      <c r="B18" s="1" t="s">
        <v>0</v>
      </c>
      <c r="C18" s="1" t="s">
        <v>52</v>
      </c>
      <c r="E18" s="62" t="s">
        <v>25</v>
      </c>
      <c r="F18" s="3" t="str">
        <f t="shared" si="0"/>
        <v xml:space="preserve"> </v>
      </c>
      <c r="G18" s="3" t="str">
        <f t="shared" si="1"/>
        <v xml:space="preserve"> </v>
      </c>
    </row>
    <row r="19" spans="1:7" x14ac:dyDescent="0.2">
      <c r="A19" s="2">
        <v>2019</v>
      </c>
      <c r="B19" s="1" t="s">
        <v>2</v>
      </c>
      <c r="C19" s="1" t="s">
        <v>17</v>
      </c>
      <c r="E19" s="62" t="s">
        <v>26</v>
      </c>
      <c r="F19" s="3" t="str">
        <f t="shared" si="0"/>
        <v xml:space="preserve"> </v>
      </c>
      <c r="G19" s="3" t="str">
        <f t="shared" si="1"/>
        <v xml:space="preserve"> </v>
      </c>
    </row>
    <row r="20" spans="1:7" x14ac:dyDescent="0.2">
      <c r="A20" s="2">
        <v>2021</v>
      </c>
      <c r="B20" s="1" t="s">
        <v>0</v>
      </c>
      <c r="C20" s="1" t="s">
        <v>17</v>
      </c>
      <c r="E20" s="62" t="s">
        <v>52</v>
      </c>
      <c r="F20" s="3" t="str">
        <f t="shared" si="0"/>
        <v xml:space="preserve"> </v>
      </c>
      <c r="G20" s="3">
        <f t="shared" si="1"/>
        <v>1</v>
      </c>
    </row>
    <row r="21" spans="1:7" x14ac:dyDescent="0.2">
      <c r="A21" s="2">
        <v>2022</v>
      </c>
      <c r="B21" s="4" t="s">
        <v>6</v>
      </c>
      <c r="C21" s="4" t="s">
        <v>4</v>
      </c>
      <c r="E21" s="62" t="s">
        <v>69</v>
      </c>
      <c r="F21" s="3" t="str">
        <f t="shared" si="0"/>
        <v xml:space="preserve"> </v>
      </c>
      <c r="G21" s="3" t="str">
        <f t="shared" si="1"/>
        <v xml:space="preserve"> </v>
      </c>
    </row>
    <row r="22" spans="1:7" x14ac:dyDescent="0.2">
      <c r="A22" s="2">
        <v>2023</v>
      </c>
      <c r="B22" s="48" t="s">
        <v>0</v>
      </c>
      <c r="C22" s="48" t="s">
        <v>53</v>
      </c>
      <c r="E22" s="62" t="s">
        <v>53</v>
      </c>
      <c r="F22" s="3" t="str">
        <f t="shared" si="0"/>
        <v xml:space="preserve"> </v>
      </c>
      <c r="G22" s="3">
        <f t="shared" si="1"/>
        <v>1</v>
      </c>
    </row>
    <row r="23" spans="1:7" x14ac:dyDescent="0.2">
      <c r="A23" s="2">
        <v>2024</v>
      </c>
      <c r="B23" s="48" t="s">
        <v>0</v>
      </c>
      <c r="C23" s="48" t="s">
        <v>9</v>
      </c>
      <c r="E23" s="62" t="s">
        <v>71</v>
      </c>
      <c r="F23" s="3" t="str">
        <f t="shared" si="0"/>
        <v xml:space="preserve"> </v>
      </c>
      <c r="G23" s="3" t="str">
        <f t="shared" si="1"/>
        <v xml:space="preserve"> </v>
      </c>
    </row>
    <row r="24" spans="1:7" x14ac:dyDescent="0.2">
      <c r="A24" s="2">
        <v>2025</v>
      </c>
      <c r="B24" s="48" t="s">
        <v>7</v>
      </c>
      <c r="C24" s="48" t="s">
        <v>3</v>
      </c>
      <c r="E24" s="62" t="s">
        <v>75</v>
      </c>
      <c r="F24" s="3" t="str">
        <f t="shared" si="0"/>
        <v xml:space="preserve"> </v>
      </c>
      <c r="G24" s="3" t="str">
        <f t="shared" si="1"/>
        <v xml:space="preserve"> </v>
      </c>
    </row>
  </sheetData>
  <conditionalFormatting sqref="F1:F1048576">
    <cfRule type="top10" dxfId="1" priority="2" rank="1"/>
  </conditionalFormatting>
  <conditionalFormatting sqref="G1:G1048576">
    <cfRule type="top10" dxfId="0" priority="1" rank="1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X26"/>
  <sheetViews>
    <sheetView tabSelected="1" workbookViewId="0">
      <selection activeCell="AB33" sqref="AB33"/>
    </sheetView>
  </sheetViews>
  <sheetFormatPr defaultRowHeight="12.75" x14ac:dyDescent="0.2"/>
  <cols>
    <col min="1" max="1" width="4.28515625" customWidth="1"/>
    <col min="2" max="2" width="6.42578125" bestFit="1" customWidth="1"/>
    <col min="3" max="48" width="4.28515625" customWidth="1"/>
    <col min="50" max="50" width="3.28515625" style="64" bestFit="1" customWidth="1"/>
  </cols>
  <sheetData>
    <row r="1" spans="2:50" ht="13.5" thickBot="1" x14ac:dyDescent="0.25"/>
    <row r="2" spans="2:50" ht="13.5" thickBot="1" x14ac:dyDescent="0.25">
      <c r="B2" s="5"/>
      <c r="C2" s="67" t="s">
        <v>2</v>
      </c>
      <c r="D2" s="68"/>
      <c r="E2" s="67" t="s">
        <v>7</v>
      </c>
      <c r="F2" s="68"/>
      <c r="G2" s="67" t="s">
        <v>3</v>
      </c>
      <c r="H2" s="68"/>
      <c r="I2" s="67" t="s">
        <v>6</v>
      </c>
      <c r="J2" s="68"/>
      <c r="K2" s="67" t="s">
        <v>14</v>
      </c>
      <c r="L2" s="68"/>
      <c r="M2" s="67" t="s">
        <v>4</v>
      </c>
      <c r="N2" s="68"/>
      <c r="O2" s="67" t="s">
        <v>0</v>
      </c>
      <c r="P2" s="68"/>
      <c r="Q2" s="67" t="s">
        <v>11</v>
      </c>
      <c r="R2" s="68"/>
      <c r="S2" s="67" t="s">
        <v>5</v>
      </c>
      <c r="T2" s="68"/>
      <c r="U2" s="67" t="s">
        <v>8</v>
      </c>
      <c r="V2" s="68"/>
      <c r="W2" s="67" t="s">
        <v>9</v>
      </c>
      <c r="X2" s="68"/>
      <c r="Y2" s="67" t="s">
        <v>1</v>
      </c>
      <c r="Z2" s="68"/>
      <c r="AA2" s="67" t="s">
        <v>15</v>
      </c>
      <c r="AB2" s="68"/>
      <c r="AC2" s="67" t="s">
        <v>13</v>
      </c>
      <c r="AD2" s="68"/>
      <c r="AE2" s="67" t="s">
        <v>16</v>
      </c>
      <c r="AF2" s="68"/>
      <c r="AG2" s="67" t="s">
        <v>17</v>
      </c>
      <c r="AH2" s="68"/>
      <c r="AI2" s="67" t="s">
        <v>25</v>
      </c>
      <c r="AJ2" s="68"/>
      <c r="AK2" s="67" t="s">
        <v>26</v>
      </c>
      <c r="AL2" s="68"/>
      <c r="AM2" s="67" t="s">
        <v>52</v>
      </c>
      <c r="AN2" s="68"/>
      <c r="AO2" s="67" t="s">
        <v>69</v>
      </c>
      <c r="AP2" s="68"/>
      <c r="AQ2" s="67" t="s">
        <v>53</v>
      </c>
      <c r="AR2" s="68"/>
      <c r="AS2" s="67" t="s">
        <v>71</v>
      </c>
      <c r="AT2" s="68"/>
      <c r="AU2" s="67" t="s">
        <v>75</v>
      </c>
      <c r="AV2" s="68"/>
    </row>
    <row r="3" spans="2:50" x14ac:dyDescent="0.2">
      <c r="B3" s="5">
        <v>2004</v>
      </c>
      <c r="C3" s="8">
        <v>2</v>
      </c>
      <c r="D3" s="9">
        <v>4</v>
      </c>
      <c r="E3" s="8">
        <v>3</v>
      </c>
      <c r="F3" s="9"/>
      <c r="G3" s="8">
        <v>4</v>
      </c>
      <c r="H3" s="9">
        <v>3</v>
      </c>
      <c r="I3" s="8">
        <v>1</v>
      </c>
      <c r="J3" s="9">
        <v>2</v>
      </c>
      <c r="K3" s="8">
        <v>1</v>
      </c>
      <c r="L3" s="9">
        <v>2</v>
      </c>
      <c r="M3" s="8">
        <v>3</v>
      </c>
      <c r="N3" s="9">
        <v>3</v>
      </c>
      <c r="O3" s="8"/>
      <c r="P3" s="9"/>
      <c r="Q3" s="8"/>
      <c r="R3" s="9"/>
      <c r="S3" s="8"/>
      <c r="T3" s="9"/>
      <c r="U3" s="8"/>
      <c r="V3" s="9"/>
      <c r="W3" s="8"/>
      <c r="X3" s="9"/>
      <c r="Y3" s="8"/>
      <c r="Z3" s="9"/>
      <c r="AA3" s="8"/>
      <c r="AB3" s="9"/>
      <c r="AC3" s="8"/>
      <c r="AD3" s="9"/>
      <c r="AE3" s="8"/>
      <c r="AF3" s="9"/>
      <c r="AG3" s="8"/>
      <c r="AH3" s="9"/>
      <c r="AI3" s="8"/>
      <c r="AJ3" s="9"/>
      <c r="AK3" s="8"/>
      <c r="AL3" s="9"/>
      <c r="AM3" s="8"/>
      <c r="AN3" s="9"/>
      <c r="AO3" s="8"/>
      <c r="AP3" s="9"/>
      <c r="AQ3" s="8"/>
      <c r="AR3" s="9"/>
      <c r="AS3" s="8"/>
      <c r="AT3" s="9"/>
      <c r="AU3" s="8"/>
      <c r="AV3" s="9"/>
      <c r="AX3" s="64">
        <f>SUM(C3:AW3)</f>
        <v>28</v>
      </c>
    </row>
    <row r="4" spans="2:50" x14ac:dyDescent="0.2">
      <c r="B4" s="5">
        <v>2005</v>
      </c>
      <c r="C4" s="8">
        <v>4</v>
      </c>
      <c r="D4" s="9"/>
      <c r="E4" s="8">
        <v>1</v>
      </c>
      <c r="F4" s="9">
        <v>1</v>
      </c>
      <c r="G4" s="8"/>
      <c r="H4" s="9"/>
      <c r="I4" s="8">
        <v>1</v>
      </c>
      <c r="J4" s="9">
        <v>1</v>
      </c>
      <c r="K4" s="8">
        <v>1</v>
      </c>
      <c r="L4" s="9">
        <v>2</v>
      </c>
      <c r="M4" s="8"/>
      <c r="N4" s="9">
        <v>3</v>
      </c>
      <c r="O4" s="8">
        <v>2</v>
      </c>
      <c r="P4" s="9"/>
      <c r="Q4" s="8">
        <v>3</v>
      </c>
      <c r="R4" s="9"/>
      <c r="S4" s="8">
        <v>1</v>
      </c>
      <c r="T4" s="9">
        <v>1</v>
      </c>
      <c r="U4" s="8"/>
      <c r="V4" s="9">
        <v>5</v>
      </c>
      <c r="W4" s="8"/>
      <c r="X4" s="9"/>
      <c r="Y4" s="8"/>
      <c r="Z4" s="9"/>
      <c r="AA4" s="8"/>
      <c r="AB4" s="9"/>
      <c r="AC4" s="8"/>
      <c r="AD4" s="9"/>
      <c r="AE4" s="8"/>
      <c r="AF4" s="9"/>
      <c r="AG4" s="8"/>
      <c r="AH4" s="9"/>
      <c r="AI4" s="8"/>
      <c r="AJ4" s="9"/>
      <c r="AK4" s="8"/>
      <c r="AL4" s="9"/>
      <c r="AM4" s="8"/>
      <c r="AN4" s="9"/>
      <c r="AO4" s="8"/>
      <c r="AP4" s="9"/>
      <c r="AQ4" s="8"/>
      <c r="AR4" s="9"/>
      <c r="AS4" s="8"/>
      <c r="AT4" s="9"/>
      <c r="AU4" s="8"/>
      <c r="AV4" s="9"/>
      <c r="AX4" s="64">
        <f t="shared" ref="AX4:AX24" si="0">SUM(C4:AW4)</f>
        <v>26</v>
      </c>
    </row>
    <row r="5" spans="2:50" x14ac:dyDescent="0.2">
      <c r="B5" s="5">
        <v>2006</v>
      </c>
      <c r="C5" s="8">
        <v>1</v>
      </c>
      <c r="D5" s="9"/>
      <c r="E5" s="8">
        <v>2</v>
      </c>
      <c r="F5" s="9"/>
      <c r="G5" s="8">
        <v>2</v>
      </c>
      <c r="H5" s="9"/>
      <c r="I5" s="8"/>
      <c r="J5" s="9">
        <v>7</v>
      </c>
      <c r="K5" s="8">
        <v>3</v>
      </c>
      <c r="L5" s="9"/>
      <c r="M5" s="8">
        <v>1</v>
      </c>
      <c r="N5" s="9"/>
      <c r="O5" s="8"/>
      <c r="P5" s="9">
        <v>2</v>
      </c>
      <c r="Q5" s="8">
        <v>1</v>
      </c>
      <c r="R5" s="9">
        <v>2</v>
      </c>
      <c r="S5" s="8">
        <v>1</v>
      </c>
      <c r="T5" s="9">
        <v>1</v>
      </c>
      <c r="U5" s="8"/>
      <c r="V5" s="9">
        <v>1</v>
      </c>
      <c r="W5" s="8">
        <v>3</v>
      </c>
      <c r="X5" s="9"/>
      <c r="Y5" s="8"/>
      <c r="Z5" s="9">
        <v>1</v>
      </c>
      <c r="AA5" s="8"/>
      <c r="AB5" s="9"/>
      <c r="AC5" s="8"/>
      <c r="AD5" s="9"/>
      <c r="AE5" s="8"/>
      <c r="AF5" s="9"/>
      <c r="AG5" s="8"/>
      <c r="AH5" s="9"/>
      <c r="AI5" s="8"/>
      <c r="AJ5" s="9"/>
      <c r="AK5" s="8"/>
      <c r="AL5" s="9"/>
      <c r="AM5" s="8"/>
      <c r="AN5" s="9"/>
      <c r="AO5" s="8"/>
      <c r="AP5" s="9"/>
      <c r="AQ5" s="8"/>
      <c r="AR5" s="9"/>
      <c r="AS5" s="8"/>
      <c r="AT5" s="9"/>
      <c r="AU5" s="8"/>
      <c r="AV5" s="9"/>
      <c r="AX5" s="64">
        <f t="shared" si="0"/>
        <v>28</v>
      </c>
    </row>
    <row r="6" spans="2:50" x14ac:dyDescent="0.2">
      <c r="B6" s="5">
        <v>2007</v>
      </c>
      <c r="C6" s="8">
        <v>4</v>
      </c>
      <c r="D6" s="9"/>
      <c r="E6" s="8">
        <v>5</v>
      </c>
      <c r="F6" s="9"/>
      <c r="G6" s="8">
        <v>2</v>
      </c>
      <c r="H6" s="9"/>
      <c r="I6" s="8">
        <v>1</v>
      </c>
      <c r="J6" s="9"/>
      <c r="K6" s="8"/>
      <c r="L6" s="9">
        <v>1</v>
      </c>
      <c r="M6" s="8"/>
      <c r="N6" s="9"/>
      <c r="O6" s="8">
        <v>1</v>
      </c>
      <c r="P6" s="9">
        <v>1</v>
      </c>
      <c r="Q6" s="8"/>
      <c r="R6" s="9">
        <v>4</v>
      </c>
      <c r="S6" s="8">
        <v>1</v>
      </c>
      <c r="T6" s="9"/>
      <c r="U6" s="8">
        <v>1</v>
      </c>
      <c r="V6" s="9">
        <v>1</v>
      </c>
      <c r="W6" s="8"/>
      <c r="X6" s="9">
        <v>3</v>
      </c>
      <c r="Y6" s="8"/>
      <c r="Z6" s="9">
        <v>5</v>
      </c>
      <c r="AA6" s="8"/>
      <c r="AB6" s="9"/>
      <c r="AC6" s="8"/>
      <c r="AD6" s="9"/>
      <c r="AE6" s="8"/>
      <c r="AF6" s="9"/>
      <c r="AG6" s="8"/>
      <c r="AH6" s="9"/>
      <c r="AI6" s="8"/>
      <c r="AJ6" s="9"/>
      <c r="AK6" s="8"/>
      <c r="AL6" s="9"/>
      <c r="AM6" s="8"/>
      <c r="AN6" s="9"/>
      <c r="AO6" s="8"/>
      <c r="AP6" s="9"/>
      <c r="AQ6" s="8"/>
      <c r="AR6" s="9"/>
      <c r="AS6" s="8"/>
      <c r="AT6" s="9"/>
      <c r="AU6" s="8"/>
      <c r="AV6" s="9"/>
      <c r="AX6" s="64">
        <f t="shared" si="0"/>
        <v>30</v>
      </c>
    </row>
    <row r="7" spans="2:50" x14ac:dyDescent="0.2">
      <c r="B7" s="5">
        <v>2008</v>
      </c>
      <c r="C7" s="8">
        <v>1</v>
      </c>
      <c r="D7" s="9">
        <v>2</v>
      </c>
      <c r="E7" s="8">
        <v>2</v>
      </c>
      <c r="F7" s="9">
        <v>1</v>
      </c>
      <c r="G7" s="8"/>
      <c r="H7" s="9">
        <v>1</v>
      </c>
      <c r="I7" s="8">
        <v>6</v>
      </c>
      <c r="J7" s="9"/>
      <c r="K7" s="8">
        <v>2</v>
      </c>
      <c r="L7" s="9"/>
      <c r="M7" s="8">
        <v>2</v>
      </c>
      <c r="N7" s="9">
        <v>1</v>
      </c>
      <c r="O7" s="8">
        <v>1</v>
      </c>
      <c r="P7" s="9">
        <v>1</v>
      </c>
      <c r="Q7" s="8"/>
      <c r="R7" s="9"/>
      <c r="S7" s="8"/>
      <c r="T7" s="9">
        <v>1</v>
      </c>
      <c r="U7" s="8"/>
      <c r="V7" s="9">
        <v>3</v>
      </c>
      <c r="W7" s="8"/>
      <c r="X7" s="9"/>
      <c r="Y7" s="8">
        <v>1</v>
      </c>
      <c r="Z7" s="9">
        <v>5</v>
      </c>
      <c r="AA7" s="8"/>
      <c r="AB7" s="9"/>
      <c r="AC7" s="8"/>
      <c r="AD7" s="9"/>
      <c r="AE7" s="8"/>
      <c r="AF7" s="9"/>
      <c r="AG7" s="8"/>
      <c r="AH7" s="9"/>
      <c r="AI7" s="8"/>
      <c r="AJ7" s="9"/>
      <c r="AK7" s="8"/>
      <c r="AL7" s="9"/>
      <c r="AM7" s="8"/>
      <c r="AN7" s="9"/>
      <c r="AO7" s="8"/>
      <c r="AP7" s="9"/>
      <c r="AQ7" s="8"/>
      <c r="AR7" s="9"/>
      <c r="AS7" s="8"/>
      <c r="AT7" s="9"/>
      <c r="AU7" s="8"/>
      <c r="AV7" s="9"/>
      <c r="AX7" s="64">
        <f t="shared" si="0"/>
        <v>30</v>
      </c>
    </row>
    <row r="8" spans="2:50" x14ac:dyDescent="0.2">
      <c r="B8" s="5">
        <v>2009</v>
      </c>
      <c r="C8" s="8">
        <v>2</v>
      </c>
      <c r="D8" s="9"/>
      <c r="E8" s="8"/>
      <c r="F8" s="9"/>
      <c r="G8" s="8">
        <v>2</v>
      </c>
      <c r="H8" s="9">
        <v>1</v>
      </c>
      <c r="I8" s="8">
        <v>1</v>
      </c>
      <c r="J8" s="9">
        <v>1</v>
      </c>
      <c r="K8" s="8">
        <v>2</v>
      </c>
      <c r="L8" s="9">
        <v>1</v>
      </c>
      <c r="M8" s="8">
        <v>1</v>
      </c>
      <c r="N8" s="9"/>
      <c r="O8" s="8"/>
      <c r="P8" s="9"/>
      <c r="Q8" s="8"/>
      <c r="R8" s="9"/>
      <c r="S8" s="8">
        <v>4</v>
      </c>
      <c r="T8" s="9">
        <v>1</v>
      </c>
      <c r="U8" s="8">
        <v>1</v>
      </c>
      <c r="V8" s="9">
        <v>3</v>
      </c>
      <c r="W8" s="8"/>
      <c r="X8" s="9"/>
      <c r="Y8" s="8"/>
      <c r="Z8" s="9"/>
      <c r="AA8" s="8"/>
      <c r="AB8" s="9">
        <v>3</v>
      </c>
      <c r="AC8" s="8"/>
      <c r="AD8" s="9">
        <v>2</v>
      </c>
      <c r="AE8" s="8"/>
      <c r="AF8" s="9">
        <v>1</v>
      </c>
      <c r="AG8" s="8"/>
      <c r="AH8" s="9"/>
      <c r="AI8" s="8"/>
      <c r="AJ8" s="9"/>
      <c r="AK8" s="8"/>
      <c r="AL8" s="9"/>
      <c r="AM8" s="8"/>
      <c r="AN8" s="9"/>
      <c r="AO8" s="8"/>
      <c r="AP8" s="9"/>
      <c r="AQ8" s="8"/>
      <c r="AR8" s="9"/>
      <c r="AS8" s="8"/>
      <c r="AT8" s="9"/>
      <c r="AU8" s="8"/>
      <c r="AV8" s="9"/>
      <c r="AX8" s="64">
        <f t="shared" si="0"/>
        <v>26</v>
      </c>
    </row>
    <row r="9" spans="2:50" x14ac:dyDescent="0.2">
      <c r="B9" s="5">
        <v>2010</v>
      </c>
      <c r="C9" s="8"/>
      <c r="D9" s="9"/>
      <c r="E9" s="8">
        <v>4</v>
      </c>
      <c r="F9" s="9"/>
      <c r="G9" s="8">
        <v>3</v>
      </c>
      <c r="H9" s="9">
        <v>1</v>
      </c>
      <c r="I9" s="8"/>
      <c r="J9" s="9"/>
      <c r="K9" s="8"/>
      <c r="L9" s="9">
        <v>3</v>
      </c>
      <c r="M9" s="8">
        <v>1</v>
      </c>
      <c r="N9" s="9">
        <v>2</v>
      </c>
      <c r="O9" s="8">
        <v>2</v>
      </c>
      <c r="P9" s="9">
        <v>1</v>
      </c>
      <c r="Q9" s="8">
        <v>1</v>
      </c>
      <c r="R9" s="9"/>
      <c r="S9" s="8"/>
      <c r="T9" s="9"/>
      <c r="U9" s="8"/>
      <c r="V9" s="9">
        <v>2</v>
      </c>
      <c r="W9" s="8">
        <v>2</v>
      </c>
      <c r="X9" s="9">
        <v>1</v>
      </c>
      <c r="Y9" s="8"/>
      <c r="Z9" s="9"/>
      <c r="AA9" s="8"/>
      <c r="AB9" s="9"/>
      <c r="AC9" s="8"/>
      <c r="AD9" s="9">
        <v>1</v>
      </c>
      <c r="AE9" s="8"/>
      <c r="AF9" s="9">
        <v>2</v>
      </c>
      <c r="AG9" s="8"/>
      <c r="AH9" s="9"/>
      <c r="AI9" s="8"/>
      <c r="AJ9" s="9"/>
      <c r="AK9" s="8"/>
      <c r="AL9" s="9"/>
      <c r="AM9" s="8"/>
      <c r="AN9" s="9"/>
      <c r="AO9" s="8"/>
      <c r="AP9" s="9"/>
      <c r="AQ9" s="8"/>
      <c r="AR9" s="9"/>
      <c r="AS9" s="8"/>
      <c r="AT9" s="9"/>
      <c r="AU9" s="8"/>
      <c r="AV9" s="9"/>
      <c r="AX9" s="64">
        <f t="shared" si="0"/>
        <v>26</v>
      </c>
    </row>
    <row r="10" spans="2:50" x14ac:dyDescent="0.2">
      <c r="B10" s="5">
        <v>2011</v>
      </c>
      <c r="C10" s="8">
        <v>3</v>
      </c>
      <c r="D10" s="9"/>
      <c r="E10" s="8"/>
      <c r="F10" s="9"/>
      <c r="G10" s="8"/>
      <c r="H10" s="9"/>
      <c r="I10" s="8">
        <v>1</v>
      </c>
      <c r="J10" s="9">
        <v>1</v>
      </c>
      <c r="K10" s="8"/>
      <c r="L10" s="9">
        <v>6</v>
      </c>
      <c r="M10" s="8">
        <v>3</v>
      </c>
      <c r="N10" s="9"/>
      <c r="O10" s="8">
        <v>2</v>
      </c>
      <c r="P10" s="9">
        <v>1</v>
      </c>
      <c r="Q10" s="8"/>
      <c r="R10" s="9">
        <v>2</v>
      </c>
      <c r="S10" s="8"/>
      <c r="T10" s="9">
        <v>1</v>
      </c>
      <c r="U10" s="8">
        <v>3</v>
      </c>
      <c r="V10" s="9">
        <v>1</v>
      </c>
      <c r="W10" s="8">
        <v>1</v>
      </c>
      <c r="X10" s="9"/>
      <c r="Y10" s="8"/>
      <c r="Z10" s="9"/>
      <c r="AA10" s="8"/>
      <c r="AB10" s="9"/>
      <c r="AC10" s="8"/>
      <c r="AD10" s="9">
        <v>1</v>
      </c>
      <c r="AE10" s="8"/>
      <c r="AF10" s="9"/>
      <c r="AG10" s="8"/>
      <c r="AH10" s="9"/>
      <c r="AI10" s="8"/>
      <c r="AJ10" s="9"/>
      <c r="AK10" s="8"/>
      <c r="AL10" s="9"/>
      <c r="AM10" s="8"/>
      <c r="AN10" s="9"/>
      <c r="AO10" s="8"/>
      <c r="AP10" s="9"/>
      <c r="AQ10" s="8"/>
      <c r="AR10" s="9"/>
      <c r="AS10" s="8"/>
      <c r="AT10" s="9"/>
      <c r="AU10" s="8"/>
      <c r="AV10" s="9"/>
      <c r="AX10" s="64">
        <f t="shared" si="0"/>
        <v>26</v>
      </c>
    </row>
    <row r="11" spans="2:50" x14ac:dyDescent="0.2">
      <c r="B11" s="5">
        <v>2012</v>
      </c>
      <c r="C11" s="8"/>
      <c r="D11" s="9"/>
      <c r="E11" s="8"/>
      <c r="F11" s="9"/>
      <c r="G11" s="8"/>
      <c r="H11" s="9"/>
      <c r="I11" s="8">
        <v>4</v>
      </c>
      <c r="J11" s="9"/>
      <c r="K11" s="8"/>
      <c r="L11" s="9"/>
      <c r="M11" s="8">
        <v>2</v>
      </c>
      <c r="N11" s="9">
        <v>1</v>
      </c>
      <c r="O11" s="8">
        <v>2</v>
      </c>
      <c r="P11" s="9"/>
      <c r="Q11" s="8">
        <v>2</v>
      </c>
      <c r="R11" s="9">
        <v>4</v>
      </c>
      <c r="S11" s="8">
        <v>1</v>
      </c>
      <c r="T11" s="9"/>
      <c r="U11" s="8"/>
      <c r="V11" s="9">
        <v>5</v>
      </c>
      <c r="W11" s="8">
        <v>1</v>
      </c>
      <c r="X11" s="9"/>
      <c r="Y11" s="8"/>
      <c r="Z11" s="9"/>
      <c r="AA11" s="8"/>
      <c r="AB11" s="9"/>
      <c r="AC11" s="8"/>
      <c r="AD11" s="9"/>
      <c r="AE11" s="8"/>
      <c r="AF11" s="9"/>
      <c r="AG11" s="8"/>
      <c r="AH11" s="9"/>
      <c r="AI11" s="8"/>
      <c r="AJ11" s="9"/>
      <c r="AK11" s="8"/>
      <c r="AL11" s="9"/>
      <c r="AM11" s="8"/>
      <c r="AN11" s="9"/>
      <c r="AO11" s="8">
        <v>1</v>
      </c>
      <c r="AP11" s="9">
        <v>3</v>
      </c>
      <c r="AQ11" s="8"/>
      <c r="AR11" s="9"/>
      <c r="AS11" s="8"/>
      <c r="AT11" s="9"/>
      <c r="AU11" s="8"/>
      <c r="AV11" s="9"/>
      <c r="AX11" s="64">
        <f t="shared" si="0"/>
        <v>26</v>
      </c>
    </row>
    <row r="12" spans="2:50" x14ac:dyDescent="0.2">
      <c r="B12" s="5">
        <v>2013</v>
      </c>
      <c r="C12" s="8"/>
      <c r="D12" s="9">
        <v>2</v>
      </c>
      <c r="E12" s="8">
        <v>2</v>
      </c>
      <c r="F12" s="9"/>
      <c r="G12" s="8">
        <v>2</v>
      </c>
      <c r="H12" s="9">
        <v>3</v>
      </c>
      <c r="I12" s="8">
        <v>1</v>
      </c>
      <c r="J12" s="9">
        <v>1</v>
      </c>
      <c r="K12" s="8"/>
      <c r="L12" s="9"/>
      <c r="M12" s="8"/>
      <c r="N12" s="9">
        <v>2</v>
      </c>
      <c r="O12" s="8"/>
      <c r="P12" s="9">
        <v>1</v>
      </c>
      <c r="Q12" s="8"/>
      <c r="R12" s="9"/>
      <c r="S12" s="8">
        <v>4</v>
      </c>
      <c r="T12" s="9">
        <v>1</v>
      </c>
      <c r="U12" s="8"/>
      <c r="V12" s="9"/>
      <c r="W12" s="8">
        <v>3</v>
      </c>
      <c r="X12" s="9">
        <v>2</v>
      </c>
      <c r="Y12" s="8"/>
      <c r="Z12" s="9"/>
      <c r="AA12" s="8"/>
      <c r="AB12" s="9"/>
      <c r="AC12" s="8">
        <v>2</v>
      </c>
      <c r="AD12" s="9">
        <v>1</v>
      </c>
      <c r="AE12" s="8"/>
      <c r="AF12" s="9"/>
      <c r="AG12" s="8"/>
      <c r="AH12" s="9">
        <v>1</v>
      </c>
      <c r="AI12" s="8"/>
      <c r="AJ12" s="9"/>
      <c r="AK12" s="8"/>
      <c r="AL12" s="9"/>
      <c r="AM12" s="8"/>
      <c r="AN12" s="9"/>
      <c r="AO12" s="8"/>
      <c r="AP12" s="9"/>
      <c r="AQ12" s="8"/>
      <c r="AR12" s="9"/>
      <c r="AS12" s="8"/>
      <c r="AT12" s="9"/>
      <c r="AU12" s="8"/>
      <c r="AV12" s="9"/>
      <c r="AX12" s="64">
        <f t="shared" si="0"/>
        <v>28</v>
      </c>
    </row>
    <row r="13" spans="2:50" x14ac:dyDescent="0.2">
      <c r="B13" s="5">
        <v>2014</v>
      </c>
      <c r="C13" s="8">
        <v>3</v>
      </c>
      <c r="D13" s="9"/>
      <c r="E13" s="8">
        <v>3</v>
      </c>
      <c r="F13" s="9"/>
      <c r="G13" s="8">
        <v>1</v>
      </c>
      <c r="H13" s="9">
        <v>1</v>
      </c>
      <c r="I13" s="8"/>
      <c r="J13" s="9"/>
      <c r="K13" s="8"/>
      <c r="L13" s="9"/>
      <c r="M13" s="8"/>
      <c r="N13" s="9">
        <v>2</v>
      </c>
      <c r="O13" s="8">
        <v>1</v>
      </c>
      <c r="P13" s="9">
        <v>2</v>
      </c>
      <c r="Q13" s="8"/>
      <c r="R13" s="9"/>
      <c r="S13" s="8"/>
      <c r="T13" s="9">
        <v>2</v>
      </c>
      <c r="U13" s="8"/>
      <c r="V13" s="9"/>
      <c r="W13" s="8">
        <v>3</v>
      </c>
      <c r="X13" s="9"/>
      <c r="Y13" s="8"/>
      <c r="Z13" s="9"/>
      <c r="AA13" s="8"/>
      <c r="AB13" s="9"/>
      <c r="AC13" s="8">
        <v>1</v>
      </c>
      <c r="AD13" s="9"/>
      <c r="AE13" s="8"/>
      <c r="AF13" s="9"/>
      <c r="AG13" s="8"/>
      <c r="AH13" s="9">
        <v>1</v>
      </c>
      <c r="AI13" s="8"/>
      <c r="AJ13" s="9">
        <v>2</v>
      </c>
      <c r="AK13" s="8">
        <v>1</v>
      </c>
      <c r="AL13" s="9">
        <v>3</v>
      </c>
      <c r="AM13" s="8"/>
      <c r="AN13" s="9"/>
      <c r="AO13" s="8"/>
      <c r="AP13" s="9"/>
      <c r="AQ13" s="8"/>
      <c r="AR13" s="9"/>
      <c r="AS13" s="8"/>
      <c r="AT13" s="9"/>
      <c r="AU13" s="8"/>
      <c r="AV13" s="9"/>
      <c r="AX13" s="64">
        <f t="shared" si="0"/>
        <v>26</v>
      </c>
    </row>
    <row r="14" spans="2:50" x14ac:dyDescent="0.2">
      <c r="B14" s="5">
        <v>2015</v>
      </c>
      <c r="C14" s="8"/>
      <c r="D14" s="9"/>
      <c r="E14" s="8">
        <v>1</v>
      </c>
      <c r="F14" s="9">
        <v>1</v>
      </c>
      <c r="G14" s="8">
        <v>1</v>
      </c>
      <c r="H14" s="9">
        <v>1</v>
      </c>
      <c r="I14" s="8">
        <v>2</v>
      </c>
      <c r="J14" s="9"/>
      <c r="K14" s="8"/>
      <c r="L14" s="9"/>
      <c r="M14" s="8"/>
      <c r="N14" s="9">
        <v>2</v>
      </c>
      <c r="O14" s="8">
        <v>6</v>
      </c>
      <c r="P14" s="9">
        <v>1</v>
      </c>
      <c r="Q14" s="8"/>
      <c r="R14" s="9"/>
      <c r="S14" s="8"/>
      <c r="T14" s="9"/>
      <c r="U14" s="8"/>
      <c r="V14" s="9"/>
      <c r="W14" s="8">
        <v>3</v>
      </c>
      <c r="X14" s="9"/>
      <c r="Y14" s="8"/>
      <c r="Z14" s="9"/>
      <c r="AA14" s="8"/>
      <c r="AB14" s="9"/>
      <c r="AC14" s="8"/>
      <c r="AD14" s="9">
        <v>3</v>
      </c>
      <c r="AE14" s="8"/>
      <c r="AF14" s="9"/>
      <c r="AG14" s="8"/>
      <c r="AH14" s="9"/>
      <c r="AI14" s="8"/>
      <c r="AJ14" s="9">
        <v>2</v>
      </c>
      <c r="AK14" s="8"/>
      <c r="AL14" s="9">
        <v>3</v>
      </c>
      <c r="AM14" s="8"/>
      <c r="AN14" s="9"/>
      <c r="AO14" s="8"/>
      <c r="AP14" s="9"/>
      <c r="AQ14" s="8"/>
      <c r="AR14" s="9"/>
      <c r="AS14" s="8"/>
      <c r="AT14" s="9"/>
      <c r="AU14" s="8"/>
      <c r="AV14" s="9"/>
      <c r="AX14" s="64">
        <f t="shared" si="0"/>
        <v>26</v>
      </c>
    </row>
    <row r="15" spans="2:50" x14ac:dyDescent="0.2">
      <c r="B15" s="5">
        <v>2016</v>
      </c>
      <c r="C15" s="8">
        <v>2</v>
      </c>
      <c r="D15" s="9"/>
      <c r="E15" s="8">
        <v>3</v>
      </c>
      <c r="F15" s="9">
        <v>1</v>
      </c>
      <c r="G15" s="8"/>
      <c r="H15" s="9">
        <v>2</v>
      </c>
      <c r="I15" s="8">
        <v>2</v>
      </c>
      <c r="J15" s="9"/>
      <c r="K15" s="8"/>
      <c r="L15" s="9"/>
      <c r="M15" s="8"/>
      <c r="N15" s="9">
        <v>3</v>
      </c>
      <c r="O15" s="8"/>
      <c r="P15" s="9"/>
      <c r="Q15" s="8"/>
      <c r="R15" s="9"/>
      <c r="S15" s="8"/>
      <c r="T15" s="9"/>
      <c r="U15" s="8"/>
      <c r="V15" s="9"/>
      <c r="W15" s="8"/>
      <c r="X15" s="9">
        <v>2</v>
      </c>
      <c r="Y15" s="8"/>
      <c r="Z15" s="9"/>
      <c r="AA15" s="8"/>
      <c r="AB15" s="9"/>
      <c r="AC15" s="8">
        <v>1</v>
      </c>
      <c r="AD15" s="9">
        <v>2</v>
      </c>
      <c r="AE15" s="8"/>
      <c r="AF15" s="9"/>
      <c r="AG15" s="8">
        <v>3</v>
      </c>
      <c r="AH15" s="9">
        <v>2</v>
      </c>
      <c r="AI15" s="8">
        <v>1</v>
      </c>
      <c r="AJ15" s="9">
        <v>1</v>
      </c>
      <c r="AK15" s="8">
        <v>1</v>
      </c>
      <c r="AL15" s="9"/>
      <c r="AM15" s="8"/>
      <c r="AN15" s="9"/>
      <c r="AO15" s="8"/>
      <c r="AP15" s="9"/>
      <c r="AQ15" s="8"/>
      <c r="AR15" s="9"/>
      <c r="AS15" s="8"/>
      <c r="AT15" s="9"/>
      <c r="AU15" s="8"/>
      <c r="AV15" s="9"/>
      <c r="AX15" s="64">
        <f t="shared" si="0"/>
        <v>26</v>
      </c>
    </row>
    <row r="16" spans="2:50" x14ac:dyDescent="0.2">
      <c r="B16" s="5">
        <v>2017</v>
      </c>
      <c r="C16" s="8">
        <v>1</v>
      </c>
      <c r="D16" s="9"/>
      <c r="E16" s="8"/>
      <c r="F16" s="9">
        <v>1</v>
      </c>
      <c r="G16" s="8">
        <v>1</v>
      </c>
      <c r="H16" s="9"/>
      <c r="I16" s="8">
        <v>4</v>
      </c>
      <c r="J16" s="9">
        <v>1</v>
      </c>
      <c r="K16" s="8"/>
      <c r="L16" s="9"/>
      <c r="M16" s="8">
        <v>2</v>
      </c>
      <c r="N16" s="9"/>
      <c r="O16" s="8"/>
      <c r="P16" s="9">
        <v>2</v>
      </c>
      <c r="Q16" s="8"/>
      <c r="R16" s="9"/>
      <c r="S16" s="8"/>
      <c r="T16" s="9"/>
      <c r="U16" s="8"/>
      <c r="V16" s="9"/>
      <c r="W16" s="8"/>
      <c r="X16" s="9">
        <v>1</v>
      </c>
      <c r="Y16" s="8"/>
      <c r="Z16" s="9">
        <v>3</v>
      </c>
      <c r="AA16" s="8"/>
      <c r="AB16" s="9"/>
      <c r="AC16" s="8"/>
      <c r="AD16" s="9"/>
      <c r="AE16" s="8"/>
      <c r="AF16" s="9"/>
      <c r="AG16" s="8">
        <v>3</v>
      </c>
      <c r="AH16" s="9"/>
      <c r="AI16" s="8"/>
      <c r="AJ16" s="9">
        <v>1</v>
      </c>
      <c r="AK16" s="8">
        <v>2</v>
      </c>
      <c r="AL16" s="9">
        <v>4</v>
      </c>
      <c r="AM16" s="8"/>
      <c r="AN16" s="9"/>
      <c r="AO16" s="8"/>
      <c r="AP16" s="9"/>
      <c r="AQ16" s="8"/>
      <c r="AR16" s="9"/>
      <c r="AS16" s="8"/>
      <c r="AT16" s="9"/>
      <c r="AU16" s="8"/>
      <c r="AV16" s="9"/>
      <c r="AX16" s="64">
        <f t="shared" si="0"/>
        <v>26</v>
      </c>
    </row>
    <row r="17" spans="2:50" x14ac:dyDescent="0.2">
      <c r="B17" s="5">
        <v>2018</v>
      </c>
      <c r="C17" s="8">
        <v>1</v>
      </c>
      <c r="D17" s="9"/>
      <c r="E17" s="8">
        <v>1</v>
      </c>
      <c r="F17" s="9"/>
      <c r="G17" s="8">
        <v>3</v>
      </c>
      <c r="H17" s="9">
        <v>1</v>
      </c>
      <c r="I17" s="8"/>
      <c r="J17" s="9">
        <v>1</v>
      </c>
      <c r="K17" s="8"/>
      <c r="L17" s="9"/>
      <c r="M17" s="8"/>
      <c r="N17" s="9">
        <v>2</v>
      </c>
      <c r="O17" s="8">
        <v>3</v>
      </c>
      <c r="P17" s="9"/>
      <c r="Q17" s="8"/>
      <c r="R17" s="9"/>
      <c r="S17" s="8"/>
      <c r="T17" s="9">
        <v>1</v>
      </c>
      <c r="U17" s="8"/>
      <c r="V17" s="9"/>
      <c r="W17" s="8">
        <v>1</v>
      </c>
      <c r="X17" s="9"/>
      <c r="Y17" s="8">
        <v>1</v>
      </c>
      <c r="Z17" s="9">
        <v>3</v>
      </c>
      <c r="AA17" s="8"/>
      <c r="AB17" s="9"/>
      <c r="AC17" s="8"/>
      <c r="AD17" s="9"/>
      <c r="AE17" s="8"/>
      <c r="AF17" s="9"/>
      <c r="AG17" s="8"/>
      <c r="AH17" s="9"/>
      <c r="AI17" s="8"/>
      <c r="AJ17" s="9"/>
      <c r="AK17" s="8">
        <v>3</v>
      </c>
      <c r="AL17" s="9"/>
      <c r="AM17" s="8"/>
      <c r="AN17" s="9">
        <v>5</v>
      </c>
      <c r="AO17" s="8"/>
      <c r="AP17" s="9"/>
      <c r="AQ17" s="8"/>
      <c r="AR17" s="9"/>
      <c r="AS17" s="8"/>
      <c r="AT17" s="9"/>
      <c r="AU17" s="8"/>
      <c r="AV17" s="9"/>
      <c r="AX17" s="64">
        <f t="shared" si="0"/>
        <v>26</v>
      </c>
    </row>
    <row r="18" spans="2:50" x14ac:dyDescent="0.2">
      <c r="B18" s="5">
        <v>2019</v>
      </c>
      <c r="C18" s="8">
        <v>2</v>
      </c>
      <c r="D18" s="9"/>
      <c r="E18" s="8">
        <v>2</v>
      </c>
      <c r="F18" s="9">
        <v>1</v>
      </c>
      <c r="G18" s="8"/>
      <c r="H18" s="9"/>
      <c r="I18" s="8">
        <v>2</v>
      </c>
      <c r="J18" s="9">
        <v>2</v>
      </c>
      <c r="K18" s="8"/>
      <c r="L18" s="9"/>
      <c r="M18" s="8">
        <v>1</v>
      </c>
      <c r="N18" s="9"/>
      <c r="O18" s="8">
        <v>1</v>
      </c>
      <c r="P18" s="9">
        <v>1</v>
      </c>
      <c r="Q18" s="8"/>
      <c r="R18" s="9"/>
      <c r="S18" s="8">
        <v>1</v>
      </c>
      <c r="T18" s="9">
        <v>3</v>
      </c>
      <c r="U18" s="8"/>
      <c r="V18" s="9"/>
      <c r="W18" s="8"/>
      <c r="X18" s="9"/>
      <c r="Y18" s="8"/>
      <c r="Z18" s="9">
        <v>2</v>
      </c>
      <c r="AA18" s="8"/>
      <c r="AB18" s="9"/>
      <c r="AC18" s="8"/>
      <c r="AD18" s="9"/>
      <c r="AE18" s="8"/>
      <c r="AF18" s="9"/>
      <c r="AG18" s="8"/>
      <c r="AH18" s="9">
        <v>2</v>
      </c>
      <c r="AI18" s="8"/>
      <c r="AJ18" s="9"/>
      <c r="AK18" s="8">
        <v>2</v>
      </c>
      <c r="AL18" s="9"/>
      <c r="AM18" s="8"/>
      <c r="AN18" s="9"/>
      <c r="AO18" s="8"/>
      <c r="AP18" s="9"/>
      <c r="AQ18" s="8">
        <v>2</v>
      </c>
      <c r="AR18" s="9">
        <v>2</v>
      </c>
      <c r="AS18" s="8"/>
      <c r="AT18" s="9"/>
      <c r="AU18" s="8"/>
      <c r="AV18" s="9"/>
      <c r="AX18" s="64">
        <f t="shared" si="0"/>
        <v>26</v>
      </c>
    </row>
    <row r="19" spans="2:50" x14ac:dyDescent="0.2">
      <c r="B19" s="5">
        <v>2021</v>
      </c>
      <c r="C19" s="8"/>
      <c r="D19" s="9">
        <v>1</v>
      </c>
      <c r="E19" s="8"/>
      <c r="F19" s="9"/>
      <c r="G19" s="8"/>
      <c r="H19" s="9"/>
      <c r="I19" s="8">
        <v>3</v>
      </c>
      <c r="J19" s="9">
        <v>3</v>
      </c>
      <c r="K19" s="8"/>
      <c r="L19" s="9"/>
      <c r="M19" s="8">
        <v>3</v>
      </c>
      <c r="N19" s="9">
        <v>1</v>
      </c>
      <c r="O19" s="8">
        <v>4</v>
      </c>
      <c r="P19" s="9"/>
      <c r="Q19" s="8"/>
      <c r="R19" s="9"/>
      <c r="S19" s="8"/>
      <c r="T19" s="9">
        <v>1</v>
      </c>
      <c r="U19" s="8"/>
      <c r="V19" s="9"/>
      <c r="W19" s="8">
        <v>3</v>
      </c>
      <c r="X19" s="9">
        <v>1</v>
      </c>
      <c r="Y19" s="8"/>
      <c r="Z19" s="9"/>
      <c r="AA19" s="8"/>
      <c r="AB19" s="9"/>
      <c r="AC19" s="8"/>
      <c r="AD19" s="9"/>
      <c r="AE19" s="8"/>
      <c r="AF19" s="9"/>
      <c r="AG19" s="8"/>
      <c r="AH19" s="9">
        <v>3</v>
      </c>
      <c r="AI19" s="8"/>
      <c r="AJ19" s="9"/>
      <c r="AK19" s="8">
        <v>1</v>
      </c>
      <c r="AL19" s="9"/>
      <c r="AM19" s="8"/>
      <c r="AN19" s="9"/>
      <c r="AO19" s="8"/>
      <c r="AP19" s="9"/>
      <c r="AQ19" s="8"/>
      <c r="AR19" s="9">
        <v>2</v>
      </c>
      <c r="AS19" s="8"/>
      <c r="AT19" s="9">
        <v>2</v>
      </c>
      <c r="AU19" s="8"/>
      <c r="AV19" s="9"/>
      <c r="AX19" s="64">
        <f t="shared" si="0"/>
        <v>28</v>
      </c>
    </row>
    <row r="20" spans="2:50" x14ac:dyDescent="0.2">
      <c r="B20" s="5">
        <v>2022</v>
      </c>
      <c r="C20" s="8">
        <v>1</v>
      </c>
      <c r="D20" s="9"/>
      <c r="E20" s="8">
        <v>1</v>
      </c>
      <c r="F20" s="9"/>
      <c r="G20" s="8">
        <v>1</v>
      </c>
      <c r="H20" s="9">
        <v>1</v>
      </c>
      <c r="I20" s="8"/>
      <c r="J20" s="9">
        <v>1</v>
      </c>
      <c r="K20" s="8"/>
      <c r="L20" s="9"/>
      <c r="M20" s="8">
        <v>2</v>
      </c>
      <c r="N20" s="9">
        <v>3</v>
      </c>
      <c r="O20" s="8">
        <v>3</v>
      </c>
      <c r="P20" s="9">
        <v>1</v>
      </c>
      <c r="Q20" s="8"/>
      <c r="R20" s="9"/>
      <c r="S20" s="8">
        <v>2</v>
      </c>
      <c r="T20" s="9">
        <v>1</v>
      </c>
      <c r="U20" s="8"/>
      <c r="V20" s="9"/>
      <c r="W20" s="8">
        <v>1</v>
      </c>
      <c r="X20" s="9">
        <v>1</v>
      </c>
      <c r="Y20" s="8"/>
      <c r="Z20" s="9"/>
      <c r="AA20" s="8"/>
      <c r="AB20" s="9"/>
      <c r="AC20" s="8"/>
      <c r="AD20" s="9"/>
      <c r="AE20" s="8"/>
      <c r="AF20" s="9"/>
      <c r="AG20" s="8">
        <v>1</v>
      </c>
      <c r="AH20" s="9"/>
      <c r="AI20" s="8"/>
      <c r="AJ20" s="9"/>
      <c r="AK20" s="8">
        <v>1</v>
      </c>
      <c r="AL20" s="9">
        <v>1</v>
      </c>
      <c r="AM20" s="8"/>
      <c r="AN20" s="9"/>
      <c r="AO20" s="8"/>
      <c r="AP20" s="9"/>
      <c r="AQ20" s="8">
        <v>1</v>
      </c>
      <c r="AR20" s="9">
        <v>2</v>
      </c>
      <c r="AS20" s="8"/>
      <c r="AT20" s="9">
        <v>3</v>
      </c>
      <c r="AU20" s="8"/>
      <c r="AV20" s="9"/>
      <c r="AX20" s="64">
        <f t="shared" si="0"/>
        <v>28</v>
      </c>
    </row>
    <row r="21" spans="2:50" x14ac:dyDescent="0.2">
      <c r="B21" s="5">
        <v>2023</v>
      </c>
      <c r="C21" s="8"/>
      <c r="D21" s="9">
        <v>2</v>
      </c>
      <c r="E21" s="8">
        <v>2</v>
      </c>
      <c r="F21" s="9">
        <v>1</v>
      </c>
      <c r="G21" s="8">
        <v>1</v>
      </c>
      <c r="H21" s="9"/>
      <c r="I21" s="8">
        <v>1</v>
      </c>
      <c r="J21" s="9">
        <v>2</v>
      </c>
      <c r="K21" s="8"/>
      <c r="L21" s="9"/>
      <c r="M21" s="8">
        <v>2</v>
      </c>
      <c r="N21" s="9"/>
      <c r="O21" s="8">
        <v>3</v>
      </c>
      <c r="P21" s="9"/>
      <c r="Q21" s="8"/>
      <c r="R21" s="9"/>
      <c r="S21" s="8"/>
      <c r="T21" s="9"/>
      <c r="U21" s="8"/>
      <c r="V21" s="9"/>
      <c r="W21" s="8">
        <v>1</v>
      </c>
      <c r="X21" s="9">
        <v>2</v>
      </c>
      <c r="Y21" s="8"/>
      <c r="Z21" s="9"/>
      <c r="AA21" s="8"/>
      <c r="AB21" s="9"/>
      <c r="AC21" s="8"/>
      <c r="AD21" s="9"/>
      <c r="AE21" s="8"/>
      <c r="AF21" s="9"/>
      <c r="AG21" s="8">
        <v>1</v>
      </c>
      <c r="AH21" s="9"/>
      <c r="AI21" s="8"/>
      <c r="AJ21" s="9"/>
      <c r="AK21" s="8"/>
      <c r="AL21" s="9">
        <v>2</v>
      </c>
      <c r="AM21" s="8"/>
      <c r="AN21" s="9"/>
      <c r="AO21" s="8"/>
      <c r="AP21" s="9"/>
      <c r="AQ21" s="8"/>
      <c r="AR21" s="9">
        <v>3</v>
      </c>
      <c r="AS21" s="8">
        <v>2</v>
      </c>
      <c r="AT21" s="9"/>
      <c r="AU21" s="8">
        <v>1</v>
      </c>
      <c r="AV21" s="9">
        <v>2</v>
      </c>
      <c r="AX21" s="64">
        <f t="shared" si="0"/>
        <v>28</v>
      </c>
    </row>
    <row r="22" spans="2:50" x14ac:dyDescent="0.2">
      <c r="B22" s="5">
        <v>2024</v>
      </c>
      <c r="C22" s="8"/>
      <c r="D22" s="9">
        <v>1</v>
      </c>
      <c r="E22" s="8">
        <v>1</v>
      </c>
      <c r="F22" s="9">
        <v>1</v>
      </c>
      <c r="G22" s="8">
        <v>1</v>
      </c>
      <c r="H22" s="9">
        <v>1</v>
      </c>
      <c r="I22" s="8">
        <v>2</v>
      </c>
      <c r="J22" s="9">
        <v>1</v>
      </c>
      <c r="K22" s="8"/>
      <c r="L22" s="9"/>
      <c r="M22" s="8"/>
      <c r="N22" s="9">
        <v>2</v>
      </c>
      <c r="O22" s="8">
        <v>2</v>
      </c>
      <c r="P22" s="9"/>
      <c r="Q22" s="8"/>
      <c r="R22" s="9"/>
      <c r="S22" s="8"/>
      <c r="T22" s="9"/>
      <c r="U22" s="8"/>
      <c r="V22" s="9"/>
      <c r="W22" s="8"/>
      <c r="X22" s="9">
        <v>3</v>
      </c>
      <c r="Y22" s="8"/>
      <c r="Z22" s="9"/>
      <c r="AA22" s="8"/>
      <c r="AB22" s="9"/>
      <c r="AC22" s="8"/>
      <c r="AD22" s="9"/>
      <c r="AE22" s="8"/>
      <c r="AF22" s="9"/>
      <c r="AG22" s="8">
        <v>1</v>
      </c>
      <c r="AH22" s="9">
        <v>3</v>
      </c>
      <c r="AI22" s="8"/>
      <c r="AJ22" s="9"/>
      <c r="AK22" s="8">
        <v>3</v>
      </c>
      <c r="AL22" s="9"/>
      <c r="AM22" s="8"/>
      <c r="AN22" s="9"/>
      <c r="AO22" s="8"/>
      <c r="AP22" s="9"/>
      <c r="AQ22" s="8">
        <v>2</v>
      </c>
      <c r="AR22" s="9"/>
      <c r="AS22" s="8"/>
      <c r="AT22" s="9">
        <v>1</v>
      </c>
      <c r="AU22" s="8">
        <v>2</v>
      </c>
      <c r="AV22" s="9">
        <v>1</v>
      </c>
      <c r="AX22" s="64">
        <f t="shared" si="0"/>
        <v>28</v>
      </c>
    </row>
    <row r="23" spans="2:50" x14ac:dyDescent="0.2">
      <c r="B23" s="5">
        <v>2025</v>
      </c>
      <c r="C23" s="8"/>
      <c r="D23" s="9">
        <v>2</v>
      </c>
      <c r="E23" s="8">
        <v>5</v>
      </c>
      <c r="F23" s="9">
        <v>1</v>
      </c>
      <c r="G23" s="8"/>
      <c r="H23" s="9">
        <v>2</v>
      </c>
      <c r="I23" s="8">
        <v>2</v>
      </c>
      <c r="J23" s="9"/>
      <c r="K23" s="8"/>
      <c r="L23" s="9"/>
      <c r="M23" s="8"/>
      <c r="N23" s="9"/>
      <c r="O23" s="8">
        <v>2</v>
      </c>
      <c r="P23" s="9">
        <v>1</v>
      </c>
      <c r="Q23" s="8"/>
      <c r="R23" s="9"/>
      <c r="S23" s="8"/>
      <c r="T23" s="9"/>
      <c r="U23" s="8"/>
      <c r="V23" s="9"/>
      <c r="W23" s="8"/>
      <c r="X23" s="9">
        <v>1</v>
      </c>
      <c r="Y23" s="8"/>
      <c r="Z23" s="9"/>
      <c r="AA23" s="8"/>
      <c r="AB23" s="9"/>
      <c r="AC23" s="8"/>
      <c r="AD23" s="9"/>
      <c r="AE23" s="8"/>
      <c r="AF23" s="9"/>
      <c r="AG23" s="8">
        <v>1</v>
      </c>
      <c r="AH23" s="9">
        <v>2</v>
      </c>
      <c r="AI23" s="8"/>
      <c r="AJ23" s="9"/>
      <c r="AK23" s="8">
        <v>1</v>
      </c>
      <c r="AL23" s="9">
        <v>2</v>
      </c>
      <c r="AM23" s="8"/>
      <c r="AN23" s="9"/>
      <c r="AO23" s="8"/>
      <c r="AP23" s="9"/>
      <c r="AQ23" s="8"/>
      <c r="AR23" s="9">
        <v>1</v>
      </c>
      <c r="AS23" s="8">
        <v>1</v>
      </c>
      <c r="AT23" s="9">
        <v>2</v>
      </c>
      <c r="AU23" s="8">
        <v>2</v>
      </c>
      <c r="AV23" s="9"/>
    </row>
    <row r="24" spans="2:50" ht="13.5" thickBot="1" x14ac:dyDescent="0.25">
      <c r="B24" s="5" t="s">
        <v>18</v>
      </c>
      <c r="C24" s="14"/>
      <c r="D24" s="15"/>
      <c r="E24" s="14"/>
      <c r="F24" s="15"/>
      <c r="G24" s="14"/>
      <c r="H24" s="15"/>
      <c r="I24" s="14"/>
      <c r="J24" s="15"/>
      <c r="K24" s="14"/>
      <c r="L24" s="15"/>
      <c r="M24" s="14"/>
      <c r="N24" s="15"/>
      <c r="O24" s="14"/>
      <c r="P24" s="15"/>
      <c r="Q24" s="14"/>
      <c r="R24" s="15"/>
      <c r="S24" s="14"/>
      <c r="T24" s="15"/>
      <c r="U24" s="14"/>
      <c r="V24" s="15"/>
      <c r="W24" s="14"/>
      <c r="X24" s="15"/>
      <c r="Y24" s="14"/>
      <c r="Z24" s="15"/>
      <c r="AA24" s="14"/>
      <c r="AB24" s="15"/>
      <c r="AC24" s="14"/>
      <c r="AD24" s="15"/>
      <c r="AE24" s="14"/>
      <c r="AF24" s="15"/>
      <c r="AG24" s="14"/>
      <c r="AH24" s="15"/>
      <c r="AI24" s="14"/>
      <c r="AJ24" s="15"/>
      <c r="AK24" s="14"/>
      <c r="AL24" s="15"/>
      <c r="AM24" s="14"/>
      <c r="AN24" s="15"/>
      <c r="AO24" s="14"/>
      <c r="AP24" s="15"/>
      <c r="AQ24" s="14"/>
      <c r="AR24" s="15"/>
      <c r="AS24" s="14"/>
      <c r="AT24" s="15"/>
      <c r="AU24" s="14"/>
      <c r="AV24" s="15"/>
      <c r="AX24" s="64">
        <f t="shared" si="0"/>
        <v>0</v>
      </c>
    </row>
    <row r="25" spans="2:50" ht="13.5" thickBot="1" x14ac:dyDescent="0.25">
      <c r="B25" s="5"/>
      <c r="C25" s="16"/>
      <c r="D25" s="17"/>
      <c r="E25" s="16"/>
      <c r="F25" s="17"/>
      <c r="G25" s="16"/>
      <c r="H25" s="17"/>
      <c r="I25" s="16"/>
      <c r="J25" s="17"/>
      <c r="K25" s="16"/>
      <c r="L25" s="17"/>
      <c r="M25" s="16"/>
      <c r="N25" s="17"/>
      <c r="O25" s="16"/>
      <c r="P25" s="17"/>
      <c r="Q25" s="16"/>
      <c r="R25" s="17"/>
      <c r="S25" s="16"/>
      <c r="T25" s="17"/>
      <c r="U25" s="16"/>
      <c r="V25" s="17"/>
      <c r="W25" s="16"/>
      <c r="X25" s="17"/>
      <c r="Y25" s="16"/>
      <c r="Z25" s="17"/>
      <c r="AA25" s="16"/>
      <c r="AB25" s="17"/>
      <c r="AC25" s="16"/>
      <c r="AD25" s="17"/>
      <c r="AE25" s="16"/>
      <c r="AF25" s="17"/>
      <c r="AG25" s="16"/>
      <c r="AH25" s="17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2:50" x14ac:dyDescent="0.2">
      <c r="B26" s="18" t="s">
        <v>10</v>
      </c>
      <c r="C26" s="19">
        <f t="shared" ref="C26:Z26" si="1">SUM(C3:C25)</f>
        <v>27</v>
      </c>
      <c r="D26" s="20">
        <f t="shared" si="1"/>
        <v>14</v>
      </c>
      <c r="E26" s="21">
        <f t="shared" si="1"/>
        <v>38</v>
      </c>
      <c r="F26" s="20">
        <f t="shared" si="1"/>
        <v>9</v>
      </c>
      <c r="G26" s="21">
        <f t="shared" si="1"/>
        <v>24</v>
      </c>
      <c r="H26" s="20">
        <f t="shared" si="1"/>
        <v>18</v>
      </c>
      <c r="I26" s="21">
        <f t="shared" si="1"/>
        <v>34</v>
      </c>
      <c r="J26" s="20">
        <f t="shared" si="1"/>
        <v>24</v>
      </c>
      <c r="K26" s="21">
        <f t="shared" si="1"/>
        <v>9</v>
      </c>
      <c r="L26" s="20">
        <f t="shared" si="1"/>
        <v>15</v>
      </c>
      <c r="M26" s="21">
        <f t="shared" si="1"/>
        <v>23</v>
      </c>
      <c r="N26" s="20">
        <f t="shared" si="1"/>
        <v>27</v>
      </c>
      <c r="O26" s="21">
        <f t="shared" si="1"/>
        <v>35</v>
      </c>
      <c r="P26" s="20">
        <f t="shared" si="1"/>
        <v>15</v>
      </c>
      <c r="Q26" s="21">
        <f t="shared" si="1"/>
        <v>7</v>
      </c>
      <c r="R26" s="20">
        <f t="shared" si="1"/>
        <v>12</v>
      </c>
      <c r="S26" s="21">
        <f t="shared" si="1"/>
        <v>15</v>
      </c>
      <c r="T26" s="20">
        <f t="shared" si="1"/>
        <v>14</v>
      </c>
      <c r="U26" s="21">
        <f t="shared" si="1"/>
        <v>5</v>
      </c>
      <c r="V26" s="20">
        <f t="shared" si="1"/>
        <v>21</v>
      </c>
      <c r="W26" s="21">
        <f t="shared" si="1"/>
        <v>22</v>
      </c>
      <c r="X26" s="20">
        <f t="shared" si="1"/>
        <v>17</v>
      </c>
      <c r="Y26" s="21">
        <f t="shared" si="1"/>
        <v>2</v>
      </c>
      <c r="Z26" s="20">
        <f t="shared" si="1"/>
        <v>19</v>
      </c>
      <c r="AA26" s="21">
        <f t="shared" ref="AA26:AR26" si="2">SUM(AA3:AA24)</f>
        <v>0</v>
      </c>
      <c r="AB26" s="20">
        <f t="shared" si="2"/>
        <v>3</v>
      </c>
      <c r="AC26" s="21">
        <f t="shared" si="2"/>
        <v>4</v>
      </c>
      <c r="AD26" s="20">
        <f t="shared" si="2"/>
        <v>10</v>
      </c>
      <c r="AE26" s="21">
        <f t="shared" si="2"/>
        <v>0</v>
      </c>
      <c r="AF26" s="20">
        <f t="shared" si="2"/>
        <v>3</v>
      </c>
      <c r="AG26" s="21">
        <f t="shared" si="2"/>
        <v>10</v>
      </c>
      <c r="AH26" s="20">
        <f t="shared" si="2"/>
        <v>14</v>
      </c>
      <c r="AI26" s="21">
        <f t="shared" si="2"/>
        <v>1</v>
      </c>
      <c r="AJ26" s="20">
        <f t="shared" si="2"/>
        <v>6</v>
      </c>
      <c r="AK26" s="21">
        <f t="shared" si="2"/>
        <v>15</v>
      </c>
      <c r="AL26" s="20">
        <f t="shared" si="2"/>
        <v>15</v>
      </c>
      <c r="AM26" s="21">
        <f t="shared" si="2"/>
        <v>0</v>
      </c>
      <c r="AN26" s="20">
        <f t="shared" si="2"/>
        <v>5</v>
      </c>
      <c r="AO26" s="21">
        <f>SUM(AO3:AO24)</f>
        <v>1</v>
      </c>
      <c r="AP26" s="20">
        <f>SUM(AP3:AP24)</f>
        <v>3</v>
      </c>
      <c r="AQ26" s="21">
        <f t="shared" si="2"/>
        <v>5</v>
      </c>
      <c r="AR26" s="20">
        <f t="shared" si="2"/>
        <v>10</v>
      </c>
      <c r="AS26" s="21">
        <f>SUM(AS3:AS24)</f>
        <v>3</v>
      </c>
      <c r="AT26" s="20">
        <f>SUM(AT3:AT24)</f>
        <v>8</v>
      </c>
      <c r="AU26" s="21">
        <f>SUM(AU3:AU24)</f>
        <v>5</v>
      </c>
      <c r="AV26" s="20">
        <f>SUM(AV3:AV24)</f>
        <v>3</v>
      </c>
    </row>
  </sheetData>
  <mergeCells count="23">
    <mergeCell ref="AU2:AV2"/>
    <mergeCell ref="AS2:AT2"/>
    <mergeCell ref="C2:D2"/>
    <mergeCell ref="E2:F2"/>
    <mergeCell ref="G2:H2"/>
    <mergeCell ref="I2:J2"/>
    <mergeCell ref="K2:L2"/>
    <mergeCell ref="M2:N2"/>
    <mergeCell ref="O2:P2"/>
    <mergeCell ref="U2:V2"/>
    <mergeCell ref="W2:X2"/>
    <mergeCell ref="Y2:Z2"/>
    <mergeCell ref="Q2:R2"/>
    <mergeCell ref="S2:T2"/>
    <mergeCell ref="AQ2:AR2"/>
    <mergeCell ref="AA2:AB2"/>
    <mergeCell ref="AO2:AP2"/>
    <mergeCell ref="AC2:AD2"/>
    <mergeCell ref="AE2:AF2"/>
    <mergeCell ref="AG2:AH2"/>
    <mergeCell ref="AI2:AJ2"/>
    <mergeCell ref="AM2:AN2"/>
    <mergeCell ref="AK2:A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Overall Records</vt:lpstr>
      <vt:lpstr>Playoff Apperances</vt:lpstr>
      <vt:lpstr>Top 3 Breakdown</vt:lpstr>
      <vt:lpstr>Regular Season Championships</vt:lpstr>
      <vt:lpstr>Loser Bracket Appearances</vt:lpstr>
      <vt:lpstr>Bottom 3 Breakdown</vt:lpstr>
      <vt:lpstr>Highest Lowest Points</vt:lpstr>
      <vt:lpstr>Weeks of Top Bottom 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Dave Fiorella</cp:lastModifiedBy>
  <dcterms:created xsi:type="dcterms:W3CDTF">2008-10-10T04:14:02Z</dcterms:created>
  <dcterms:modified xsi:type="dcterms:W3CDTF">2025-12-30T20:54:23Z</dcterms:modified>
</cp:coreProperties>
</file>