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FFootball\Yearly Stats\"/>
    </mc:Choice>
  </mc:AlternateContent>
  <xr:revisionPtr revIDLastSave="0" documentId="13_ncr:1_{5210C634-48BA-4F74-AC50-B34A1FD78DC4}" xr6:coauthVersionLast="47" xr6:coauthVersionMax="47" xr10:uidLastSave="{00000000-0000-0000-0000-000000000000}"/>
  <bookViews>
    <workbookView xWindow="-28920" yWindow="-120" windowWidth="29040" windowHeight="16440" tabRatio="829" xr2:uid="{00000000-000D-0000-FFFF-FFFF00000000}"/>
  </bookViews>
  <sheets>
    <sheet name="Weekly Scores" sheetId="1" r:id="rId1"/>
    <sheet name="Weekly Avg" sheetId="2" r:id="rId2"/>
    <sheet name="PSA" sheetId="3" r:id="rId3"/>
    <sheet name="Point Difference" sheetId="4" r:id="rId4"/>
    <sheet name="Overall Rank" sheetId="5" r:id="rId5"/>
    <sheet name="Overall Graph" sheetId="6" r:id="rId6"/>
    <sheet name="Divisional Ranks" sheetId="9" r:id="rId7"/>
    <sheet name="Divisional Graphs" sheetId="10" r:id="rId8"/>
    <sheet name="Prop Bets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Q3" i="3"/>
  <c r="P4" i="3"/>
  <c r="Q4" i="3"/>
  <c r="P5" i="3"/>
  <c r="Q5" i="3"/>
  <c r="P6" i="3"/>
  <c r="Q6" i="3"/>
  <c r="P7" i="3"/>
  <c r="Q7" i="3"/>
  <c r="P8" i="3"/>
  <c r="Q8" i="3"/>
  <c r="P9" i="3"/>
  <c r="Q9" i="3"/>
  <c r="P10" i="3"/>
  <c r="Q10" i="3"/>
  <c r="P11" i="3"/>
  <c r="Q11" i="3"/>
  <c r="P12" i="3"/>
  <c r="Q12" i="3"/>
  <c r="P13" i="3"/>
  <c r="Q13" i="3"/>
  <c r="Q2" i="3"/>
  <c r="P2" i="3"/>
  <c r="O3" i="2"/>
  <c r="O4" i="2"/>
  <c r="O5" i="2"/>
  <c r="O6" i="2"/>
  <c r="O7" i="2"/>
  <c r="O8" i="2"/>
  <c r="O9" i="2"/>
  <c r="O10" i="2"/>
  <c r="O11" i="2"/>
  <c r="O12" i="2"/>
  <c r="O13" i="2"/>
  <c r="O2" i="2"/>
  <c r="P3" i="1"/>
  <c r="P4" i="1"/>
  <c r="P5" i="1"/>
  <c r="P6" i="1"/>
  <c r="P7" i="1"/>
  <c r="P8" i="1"/>
  <c r="P9" i="1"/>
  <c r="P10" i="1"/>
  <c r="P11" i="1"/>
  <c r="P12" i="1"/>
  <c r="P13" i="1"/>
  <c r="P2" i="1"/>
  <c r="K20" i="11"/>
  <c r="K19" i="11"/>
  <c r="K18" i="11"/>
  <c r="K17" i="11"/>
  <c r="K16" i="11"/>
  <c r="K15" i="11"/>
  <c r="K14" i="11"/>
  <c r="K13" i="11"/>
  <c r="K12" i="11"/>
  <c r="K11" i="11"/>
  <c r="K10" i="11"/>
  <c r="K9" i="11"/>
  <c r="A13" i="5" l="1"/>
  <c r="A12" i="5"/>
  <c r="A11" i="5"/>
  <c r="A10" i="5"/>
  <c r="A9" i="5"/>
  <c r="A8" i="5"/>
  <c r="A7" i="5"/>
  <c r="A6" i="5"/>
  <c r="A5" i="5"/>
  <c r="A4" i="5"/>
  <c r="A3" i="5"/>
  <c r="A2" i="5"/>
  <c r="A13" i="4"/>
  <c r="A12" i="4"/>
  <c r="A11" i="4"/>
  <c r="A10" i="4"/>
  <c r="A9" i="4"/>
  <c r="A8" i="4"/>
  <c r="A7" i="4"/>
  <c r="A6" i="4"/>
  <c r="A5" i="4"/>
  <c r="A4" i="4"/>
  <c r="A3" i="4"/>
  <c r="A2" i="4"/>
  <c r="B5" i="4"/>
  <c r="A13" i="3"/>
  <c r="A12" i="3"/>
  <c r="A11" i="3"/>
  <c r="A10" i="3"/>
  <c r="A9" i="3"/>
  <c r="A8" i="3"/>
  <c r="A7" i="3"/>
  <c r="A6" i="3"/>
  <c r="A5" i="3"/>
  <c r="A4" i="3"/>
  <c r="A3" i="3"/>
  <c r="A2" i="3"/>
  <c r="A5" i="2"/>
  <c r="A6" i="2"/>
  <c r="A7" i="2"/>
  <c r="A8" i="2"/>
  <c r="A9" i="2"/>
  <c r="A10" i="2"/>
  <c r="A11" i="2"/>
  <c r="A12" i="2"/>
  <c r="A13" i="2"/>
  <c r="A4" i="2"/>
  <c r="A3" i="2"/>
  <c r="A2" i="2"/>
  <c r="N3" i="2"/>
  <c r="N4" i="2"/>
  <c r="N5" i="2"/>
  <c r="N6" i="2"/>
  <c r="N7" i="2"/>
  <c r="N8" i="2"/>
  <c r="N9" i="2"/>
  <c r="N10" i="2"/>
  <c r="N11" i="2"/>
  <c r="N12" i="2"/>
  <c r="N13" i="2"/>
  <c r="M3" i="2"/>
  <c r="M4" i="2"/>
  <c r="M5" i="2"/>
  <c r="M6" i="2"/>
  <c r="M7" i="2"/>
  <c r="M8" i="2"/>
  <c r="M9" i="2"/>
  <c r="M10" i="2"/>
  <c r="M11" i="2"/>
  <c r="M12" i="2"/>
  <c r="M13" i="2"/>
  <c r="L3" i="2"/>
  <c r="L4" i="2"/>
  <c r="L5" i="2"/>
  <c r="L6" i="2"/>
  <c r="L7" i="2"/>
  <c r="L8" i="2"/>
  <c r="L9" i="2"/>
  <c r="L10" i="2"/>
  <c r="L11" i="2"/>
  <c r="L12" i="2"/>
  <c r="L13" i="2"/>
  <c r="K3" i="2"/>
  <c r="K4" i="2"/>
  <c r="K5" i="2"/>
  <c r="K6" i="2"/>
  <c r="K7" i="2"/>
  <c r="K8" i="2"/>
  <c r="K9" i="2"/>
  <c r="K10" i="2"/>
  <c r="K11" i="2"/>
  <c r="K12" i="2"/>
  <c r="K13" i="2"/>
  <c r="J3" i="2"/>
  <c r="J4" i="2"/>
  <c r="J5" i="2"/>
  <c r="J6" i="2"/>
  <c r="J7" i="2"/>
  <c r="J8" i="2"/>
  <c r="J9" i="2"/>
  <c r="J10" i="2"/>
  <c r="J11" i="2"/>
  <c r="J12" i="2"/>
  <c r="J13" i="2"/>
  <c r="I3" i="2"/>
  <c r="I4" i="2"/>
  <c r="I5" i="2"/>
  <c r="I6" i="2"/>
  <c r="I7" i="2"/>
  <c r="I8" i="2"/>
  <c r="I9" i="2"/>
  <c r="I10" i="2"/>
  <c r="I11" i="2"/>
  <c r="I12" i="2"/>
  <c r="I13" i="2"/>
  <c r="H3" i="2"/>
  <c r="H4" i="2"/>
  <c r="H5" i="2"/>
  <c r="H6" i="2"/>
  <c r="H7" i="2"/>
  <c r="H8" i="2"/>
  <c r="H9" i="2"/>
  <c r="H10" i="2"/>
  <c r="H11" i="2"/>
  <c r="H12" i="2"/>
  <c r="H13" i="2"/>
  <c r="G3" i="2"/>
  <c r="G4" i="2"/>
  <c r="G5" i="2"/>
  <c r="G6" i="2"/>
  <c r="G7" i="2"/>
  <c r="G8" i="2"/>
  <c r="G9" i="2"/>
  <c r="G10" i="2"/>
  <c r="G11" i="2"/>
  <c r="G12" i="2"/>
  <c r="G13" i="2"/>
  <c r="F3" i="2"/>
  <c r="F4" i="2"/>
  <c r="F5" i="2"/>
  <c r="F6" i="2"/>
  <c r="F7" i="2"/>
  <c r="F8" i="2"/>
  <c r="F9" i="2"/>
  <c r="F10" i="2"/>
  <c r="F11" i="2"/>
  <c r="F12" i="2"/>
  <c r="F13" i="2"/>
  <c r="E3" i="2"/>
  <c r="E4" i="2"/>
  <c r="E5" i="2"/>
  <c r="E6" i="2"/>
  <c r="E7" i="2"/>
  <c r="E8" i="2"/>
  <c r="E9" i="2"/>
  <c r="E10" i="2"/>
  <c r="E11" i="2"/>
  <c r="E12" i="2"/>
  <c r="E13" i="2"/>
  <c r="D3" i="2"/>
  <c r="D4" i="2"/>
  <c r="D5" i="2"/>
  <c r="D6" i="2"/>
  <c r="D7" i="2"/>
  <c r="D8" i="2"/>
  <c r="D9" i="2"/>
  <c r="D10" i="2"/>
  <c r="D11" i="2"/>
  <c r="D12" i="2"/>
  <c r="D13" i="2"/>
  <c r="C3" i="2"/>
  <c r="C4" i="2"/>
  <c r="C5" i="2"/>
  <c r="C6" i="2"/>
  <c r="C7" i="2"/>
  <c r="C8" i="2"/>
  <c r="C9" i="2"/>
  <c r="C10" i="2"/>
  <c r="C11" i="2"/>
  <c r="C12" i="2"/>
  <c r="C13" i="2"/>
  <c r="B3" i="2"/>
  <c r="B4" i="2"/>
  <c r="B5" i="2"/>
  <c r="B6" i="2"/>
  <c r="B7" i="2"/>
  <c r="B8" i="2"/>
  <c r="B9" i="2"/>
  <c r="B10" i="2"/>
  <c r="B11" i="2"/>
  <c r="B12" i="2"/>
  <c r="B13" i="2"/>
  <c r="N2" i="2"/>
  <c r="M2" i="2"/>
  <c r="L2" i="2"/>
  <c r="K2" i="2"/>
  <c r="J2" i="2"/>
  <c r="I2" i="2"/>
  <c r="H2" i="2"/>
  <c r="G2" i="2"/>
  <c r="F2" i="2"/>
  <c r="E2" i="2"/>
  <c r="D2" i="2"/>
  <c r="C2" i="2"/>
  <c r="B2" i="2"/>
  <c r="B7" i="4"/>
  <c r="B8" i="4"/>
  <c r="B11" i="4"/>
  <c r="B9" i="4" l="1"/>
  <c r="B13" i="4"/>
  <c r="B12" i="4"/>
  <c r="B10" i="4"/>
  <c r="B6" i="4"/>
  <c r="B4" i="4"/>
  <c r="B3" i="4"/>
  <c r="B2" i="4"/>
</calcChain>
</file>

<file path=xl/sharedStrings.xml><?xml version="1.0" encoding="utf-8"?>
<sst xmlns="http://schemas.openxmlformats.org/spreadsheetml/2006/main" count="83" uniqueCount="39">
  <si>
    <t>Total</t>
  </si>
  <si>
    <t>Average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</si>
  <si>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</si>
  <si>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</si>
  <si>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</si>
  <si>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</si>
  <si>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</si>
  <si>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</si>
  <si>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</si>
  <si>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</si>
  <si>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</si>
  <si>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</si>
  <si>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</si>
  <si>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</si>
  <si>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</si>
  <si>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Most Points Scored (End of Year)</t>
  </si>
  <si>
    <t>Most Points Scored (In a Single Week)</t>
  </si>
  <si>
    <t>Biggest Margin of Victory</t>
  </si>
  <si>
    <t>Smallest Margin of Victory</t>
  </si>
  <si>
    <t>Most Points Scored Against (End of Year)</t>
  </si>
  <si>
    <t>For</t>
  </si>
  <si>
    <t>Agnst</t>
  </si>
  <si>
    <t>Diff</t>
  </si>
  <si>
    <t>Red Rising</t>
  </si>
  <si>
    <t>Jayne's Heaters</t>
  </si>
  <si>
    <t>Installation 04</t>
  </si>
  <si>
    <t>Captain Okona</t>
  </si>
  <si>
    <t>Ruby Rhod</t>
  </si>
  <si>
    <t>The Borg</t>
  </si>
  <si>
    <t>I don't like sand</t>
  </si>
  <si>
    <t>Rebel Scum</t>
  </si>
  <si>
    <t>Jason Wanted His Machete Back</t>
  </si>
  <si>
    <t>Obi-Wan</t>
  </si>
  <si>
    <t>Hello There</t>
  </si>
  <si>
    <t>Elliott!</t>
  </si>
  <si>
    <t>Week 14</t>
  </si>
  <si>
    <t>Dave</t>
  </si>
  <si>
    <t>Stefan</t>
  </si>
  <si>
    <t>Jared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</si>
</sst>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[Red]\(0.00\)"/>
    <numFmt numFmtId="165" formatCode="0_);[Red]\(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1"/>
    <xf numFmtId="0" fontId="1" fillId="0" borderId="0" xfId="0" applyFont="1"/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'Overall Rank'!$A$2</c:f>
              <c:strCache>
                <c:ptCount val="1"/>
                <c:pt idx="0">
                  <c:v>Red Rising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Rank'!$B$2:$O$2</c:f>
              <c:numCache>
                <c:formatCode>0_);[Red]\(0\)</c:formatCode>
                <c:ptCount val="14"/>
                <c:pt idx="0">
                  <c:v>12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8-4B5F-8EEB-44830043FB37}"/>
            </c:ext>
          </c:extLst>
        </c:ser>
        <c:ser>
          <c:idx val="1"/>
          <c:order val="1"/>
          <c:tx>
            <c:strRef>
              <c:f>'Overall Rank'!$A$3</c:f>
              <c:strCache>
                <c:ptCount val="1"/>
                <c:pt idx="0">
                  <c:v>Jayne's Heaters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Rank'!$B$3:$O$3</c:f>
              <c:numCache>
                <c:formatCode>0_);[Red]\(0\)</c:formatCode>
                <c:ptCount val="14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8-4B5F-8EEB-44830043FB37}"/>
            </c:ext>
          </c:extLst>
        </c:ser>
        <c:ser>
          <c:idx val="2"/>
          <c:order val="2"/>
          <c:tx>
            <c:strRef>
              <c:f>'Overall Rank'!$A$4</c:f>
              <c:strCache>
                <c:ptCount val="1"/>
                <c:pt idx="0">
                  <c:v>Installation 04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Rank'!$B$4:$O$4</c:f>
              <c:numCache>
                <c:formatCode>0_);[Red]\(0\)</c:formatCode>
                <c:ptCount val="14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8-4B5F-8EEB-44830043FB37}"/>
            </c:ext>
          </c:extLst>
        </c:ser>
        <c:ser>
          <c:idx val="3"/>
          <c:order val="3"/>
          <c:tx>
            <c:strRef>
              <c:f>'Overall Rank'!$A$5</c:f>
              <c:strCache>
                <c:ptCount val="1"/>
                <c:pt idx="0">
                  <c:v>Captain Okona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Rank'!$B$5:$O$5</c:f>
              <c:numCache>
                <c:formatCode>0_);[Red]\(0\)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C8-4B5F-8EEB-44830043FB37}"/>
            </c:ext>
          </c:extLst>
        </c:ser>
        <c:ser>
          <c:idx val="4"/>
          <c:order val="4"/>
          <c:tx>
            <c:strRef>
              <c:f>'Overall Rank'!$A$6</c:f>
              <c:strCache>
                <c:ptCount val="1"/>
                <c:pt idx="0">
                  <c:v>Ruby Rhod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Rank'!$B$6:$O$6</c:f>
              <c:numCache>
                <c:formatCode>0_);[Red]\(0\)</c:formatCode>
                <c:ptCount val="14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C8-4B5F-8EEB-44830043FB37}"/>
            </c:ext>
          </c:extLst>
        </c:ser>
        <c:ser>
          <c:idx val="5"/>
          <c:order val="5"/>
          <c:tx>
            <c:strRef>
              <c:f>'Overall Rank'!$A$7</c:f>
              <c:strCache>
                <c:ptCount val="1"/>
                <c:pt idx="0">
                  <c:v>The Borg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Rank'!$B$7:$O$7</c:f>
              <c:numCache>
                <c:formatCode>0_);[Red]\(0\)</c:formatCode>
                <c:ptCount val="14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C8-4B5F-8EEB-44830043FB37}"/>
            </c:ext>
          </c:extLst>
        </c:ser>
        <c:ser>
          <c:idx val="6"/>
          <c:order val="6"/>
          <c:tx>
            <c:strRef>
              <c:f>'Overall Rank'!$A$8</c:f>
              <c:strCache>
                <c:ptCount val="1"/>
                <c:pt idx="0">
                  <c:v>I don't like sand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Rank'!$B$8:$O$8</c:f>
              <c:numCache>
                <c:formatCode>0_);[Red]\(0\)</c:formatCode>
                <c:ptCount val="14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C8-4B5F-8EEB-44830043FB37}"/>
            </c:ext>
          </c:extLst>
        </c:ser>
        <c:ser>
          <c:idx val="7"/>
          <c:order val="7"/>
          <c:tx>
            <c:strRef>
              <c:f>'Overall Rank'!$A$9</c:f>
              <c:strCache>
                <c:ptCount val="1"/>
                <c:pt idx="0">
                  <c:v>Rebel Scum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Rank'!$B$9:$O$9</c:f>
              <c:numCache>
                <c:formatCode>0_);[Red]\(0\)</c:formatCode>
                <c:ptCount val="14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BC8-4B5F-8EEB-44830043FB37}"/>
            </c:ext>
          </c:extLst>
        </c:ser>
        <c:ser>
          <c:idx val="8"/>
          <c:order val="8"/>
          <c:tx>
            <c:strRef>
              <c:f>'Overall Rank'!$A$10</c:f>
              <c:strCache>
                <c:ptCount val="1"/>
                <c:pt idx="0">
                  <c:v>Jason Wanted His Machete Back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Rank'!$B$10:$O$10</c:f>
              <c:numCache>
                <c:formatCode>0_);[Red]\(0\)</c:formatCode>
                <c:ptCount val="14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C8-4B5F-8EEB-44830043FB37}"/>
            </c:ext>
          </c:extLst>
        </c:ser>
        <c:ser>
          <c:idx val="9"/>
          <c:order val="9"/>
          <c:tx>
            <c:strRef>
              <c:f>'Overall Rank'!$A$11</c:f>
              <c:strCache>
                <c:ptCount val="1"/>
                <c:pt idx="0">
                  <c:v>Obi-Wan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Rank'!$B$11:$O$11</c:f>
              <c:numCache>
                <c:formatCode>0_);[Red]\(0\)</c:formatCode>
                <c:ptCount val="14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C8-4B5F-8EEB-44830043FB37}"/>
            </c:ext>
          </c:extLst>
        </c:ser>
        <c:ser>
          <c:idx val="10"/>
          <c:order val="10"/>
          <c:tx>
            <c:strRef>
              <c:f>'Overall Rank'!$A$12</c:f>
              <c:strCache>
                <c:ptCount val="1"/>
                <c:pt idx="0">
                  <c:v>Hello There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Rank'!$B$12:$O$12</c:f>
              <c:numCache>
                <c:formatCode>0_);[Red]\(0\)</c:formatCode>
                <c:ptCount val="14"/>
                <c:pt idx="0">
                  <c:v>6</c:v>
                </c:pt>
                <c:pt idx="1">
                  <c:v>12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BC8-4B5F-8EEB-44830043FB37}"/>
            </c:ext>
          </c:extLst>
        </c:ser>
        <c:ser>
          <c:idx val="11"/>
          <c:order val="11"/>
          <c:tx>
            <c:strRef>
              <c:f>'Overall Rank'!$A$13</c:f>
              <c:strCache>
                <c:ptCount val="1"/>
                <c:pt idx="0">
                  <c:v>Elliott!</c:v>
                </c:pt>
              </c:strCache>
            </c:strRef>
          </c:tx>
          <c:cat>
            <c:strRef>
              <c:f>'Overall Rank'!$B$1:$O$1</c:f>
              <c:strCache>
                <c:ptCount val="1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'Overall Rank'!$B$13:$O$13</c:f>
              <c:numCache>
                <c:formatCode>0_);[Red]\(0\)</c:formatCode>
                <c:ptCount val="14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BC8-4B5F-8EEB-44830043F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56736"/>
        <c:axId val="51558656"/>
      </c:lineChart>
      <c:catAx>
        <c:axId val="51556736"/>
        <c:scaling>
          <c:orientation val="minMax"/>
        </c:scaling>
        <c:delete val="0"/>
        <c:axPos val="t"/>
        <c:numFmt formatCode="General" sourceLinked="0"/>
        <c:majorTickMark val="out"/>
        <c:minorTickMark val="none"/>
        <c:tickLblPos val="nextTo"/>
        <c:crossAx val="51558656"/>
        <c:crosses val="autoZero"/>
        <c:auto val="1"/>
        <c:lblAlgn val="ctr"/>
        <c:lblOffset val="100"/>
        <c:noMultiLvlLbl val="0"/>
      </c:catAx>
      <c:valAx>
        <c:axId val="51558656"/>
        <c:scaling>
          <c:orientation val="maxMin"/>
        </c:scaling>
        <c:delete val="0"/>
        <c:axPos val="l"/>
        <c:majorGridlines/>
        <c:numFmt formatCode="0_);[Red]\(0\)" sourceLinked="1"/>
        <c:majorTickMark val="out"/>
        <c:minorTickMark val="none"/>
        <c:tickLblPos val="nextTo"/>
        <c:crossAx val="5155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'Divisional Ranks'!$A$2</c:f>
              <c:strCache>
                <c:ptCount val="1"/>
                <c:pt idx="0">
                  <c:v>I don't like sand</c:v>
                </c:pt>
              </c:strCache>
            </c:strRef>
          </c:tx>
          <c:marker>
            <c:symbol val="none"/>
          </c:marker>
          <c:val>
            <c:numRef>
              <c:f>'Divisional Ranks'!$B$2:$O$2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CB-44BC-8FE6-8AE10C039FAA}"/>
            </c:ext>
          </c:extLst>
        </c:ser>
        <c:ser>
          <c:idx val="1"/>
          <c:order val="1"/>
          <c:tx>
            <c:strRef>
              <c:f>'Divisional Ranks'!$A$3</c:f>
              <c:strCache>
                <c:ptCount val="1"/>
                <c:pt idx="0">
                  <c:v>Jason Wanted His Machete Back</c:v>
                </c:pt>
              </c:strCache>
            </c:strRef>
          </c:tx>
          <c:marker>
            <c:symbol val="none"/>
          </c:marker>
          <c:val>
            <c:numRef>
              <c:f>'Divisional Ranks'!$B$3:$O$3</c:f>
              <c:numCache>
                <c:formatCode>General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CB-44BC-8FE6-8AE10C039FAA}"/>
            </c:ext>
          </c:extLst>
        </c:ser>
        <c:ser>
          <c:idx val="2"/>
          <c:order val="2"/>
          <c:tx>
            <c:strRef>
              <c:f>'Divisional Ranks'!$A$4</c:f>
              <c:strCache>
                <c:ptCount val="1"/>
                <c:pt idx="0">
                  <c:v>The Borg</c:v>
                </c:pt>
              </c:strCache>
            </c:strRef>
          </c:tx>
          <c:marker>
            <c:symbol val="none"/>
          </c:marker>
          <c:val>
            <c:numRef>
              <c:f>'Divisional Ranks'!$B$4:$O$4</c:f>
              <c:numCache>
                <c:formatCode>General</c:formatCode>
                <c:ptCount val="1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CB-44BC-8FE6-8AE10C039FAA}"/>
            </c:ext>
          </c:extLst>
        </c:ser>
        <c:ser>
          <c:idx val="3"/>
          <c:order val="3"/>
          <c:tx>
            <c:strRef>
              <c:f>'Divisional Ranks'!$A$5</c:f>
              <c:strCache>
                <c:ptCount val="1"/>
                <c:pt idx="0">
                  <c:v>Obi-Wan</c:v>
                </c:pt>
              </c:strCache>
            </c:strRef>
          </c:tx>
          <c:marker>
            <c:symbol val="none"/>
          </c:marker>
          <c:val>
            <c:numRef>
              <c:f>'Divisional Ranks'!$B$5:$O$5</c:f>
              <c:numCache>
                <c:formatCode>General</c:formatCode>
                <c:ptCount val="1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CB-44BC-8FE6-8AE10C039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264320"/>
        <c:axId val="112265856"/>
      </c:lineChart>
      <c:catAx>
        <c:axId val="112264320"/>
        <c:scaling>
          <c:orientation val="minMax"/>
        </c:scaling>
        <c:delete val="0"/>
        <c:axPos val="t"/>
        <c:majorTickMark val="out"/>
        <c:minorTickMark val="none"/>
        <c:tickLblPos val="nextTo"/>
        <c:crossAx val="112265856"/>
        <c:crosses val="autoZero"/>
        <c:auto val="1"/>
        <c:lblAlgn val="ctr"/>
        <c:lblOffset val="100"/>
        <c:noMultiLvlLbl val="0"/>
      </c:catAx>
      <c:valAx>
        <c:axId val="112265856"/>
        <c:scaling>
          <c:orientation val="maxMin"/>
          <c:max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264320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'Divisional Ranks'!$A$12</c:f>
              <c:strCache>
                <c:ptCount val="1"/>
                <c:pt idx="0">
                  <c:v>Red Rising</c:v>
                </c:pt>
              </c:strCache>
            </c:strRef>
          </c:tx>
          <c:marker>
            <c:symbol val="none"/>
          </c:marker>
          <c:val>
            <c:numRef>
              <c:f>'Divisional Ranks'!$B$12:$O$12</c:f>
              <c:numCache>
                <c:formatCode>General</c:formatCode>
                <c:ptCount val="1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2-4591-9B9B-58B390B435A6}"/>
            </c:ext>
          </c:extLst>
        </c:ser>
        <c:ser>
          <c:idx val="1"/>
          <c:order val="1"/>
          <c:tx>
            <c:strRef>
              <c:f>'Divisional Ranks'!$A$13</c:f>
              <c:strCache>
                <c:ptCount val="1"/>
                <c:pt idx="0">
                  <c:v>Hello There</c:v>
                </c:pt>
              </c:strCache>
            </c:strRef>
          </c:tx>
          <c:marker>
            <c:symbol val="none"/>
          </c:marker>
          <c:val>
            <c:numRef>
              <c:f>'Divisional Ranks'!$B$13:$O$13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2-4591-9B9B-58B390B435A6}"/>
            </c:ext>
          </c:extLst>
        </c:ser>
        <c:ser>
          <c:idx val="2"/>
          <c:order val="2"/>
          <c:tx>
            <c:strRef>
              <c:f>'Divisional Ranks'!$A$14</c:f>
              <c:strCache>
                <c:ptCount val="1"/>
                <c:pt idx="0">
                  <c:v>Jayne's Heaters</c:v>
                </c:pt>
              </c:strCache>
            </c:strRef>
          </c:tx>
          <c:marker>
            <c:symbol val="none"/>
          </c:marker>
          <c:val>
            <c:numRef>
              <c:f>'Divisional Ranks'!$B$14:$O$14</c:f>
              <c:numCache>
                <c:formatCode>General</c:formatCode>
                <c:ptCount val="1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2-4591-9B9B-58B390B435A6}"/>
            </c:ext>
          </c:extLst>
        </c:ser>
        <c:ser>
          <c:idx val="3"/>
          <c:order val="3"/>
          <c:tx>
            <c:strRef>
              <c:f>'Divisional Ranks'!$A$15</c:f>
              <c:strCache>
                <c:ptCount val="1"/>
                <c:pt idx="0">
                  <c:v>Elliott!</c:v>
                </c:pt>
              </c:strCache>
            </c:strRef>
          </c:tx>
          <c:marker>
            <c:symbol val="none"/>
          </c:marker>
          <c:val>
            <c:numRef>
              <c:f>'Divisional Ranks'!$B$15:$O$15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42-4591-9B9B-58B390B43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03840"/>
        <c:axId val="58005376"/>
      </c:lineChart>
      <c:catAx>
        <c:axId val="58003840"/>
        <c:scaling>
          <c:orientation val="minMax"/>
        </c:scaling>
        <c:delete val="0"/>
        <c:axPos val="t"/>
        <c:majorTickMark val="out"/>
        <c:minorTickMark val="none"/>
        <c:tickLblPos val="nextTo"/>
        <c:crossAx val="58005376"/>
        <c:crosses val="autoZero"/>
        <c:auto val="1"/>
        <c:lblAlgn val="ctr"/>
        <c:lblOffset val="100"/>
        <c:noMultiLvlLbl val="0"/>
      </c:catAx>
      <c:valAx>
        <c:axId val="58005376"/>
        <c:scaling>
          <c:orientation val="maxMin"/>
          <c:max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003840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'Divisional Ranks'!$A$7</c:f>
              <c:strCache>
                <c:ptCount val="1"/>
                <c:pt idx="0">
                  <c:v>Installation 04</c:v>
                </c:pt>
              </c:strCache>
            </c:strRef>
          </c:tx>
          <c:marker>
            <c:symbol val="none"/>
          </c:marker>
          <c:val>
            <c:numRef>
              <c:f>'Divisional Ranks'!$B$7:$O$7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96-44B6-A4D9-7D8C1EF9AD5F}"/>
            </c:ext>
          </c:extLst>
        </c:ser>
        <c:ser>
          <c:idx val="1"/>
          <c:order val="1"/>
          <c:tx>
            <c:strRef>
              <c:f>'Divisional Ranks'!$A$8</c:f>
              <c:strCache>
                <c:ptCount val="1"/>
                <c:pt idx="0">
                  <c:v>Ruby Rhod</c:v>
                </c:pt>
              </c:strCache>
            </c:strRef>
          </c:tx>
          <c:marker>
            <c:symbol val="none"/>
          </c:marker>
          <c:val>
            <c:numRef>
              <c:f>'Divisional Ranks'!$B$8:$O$8</c:f>
              <c:numCache>
                <c:formatCode>General</c:formatCode>
                <c:ptCount val="1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96-44B6-A4D9-7D8C1EF9AD5F}"/>
            </c:ext>
          </c:extLst>
        </c:ser>
        <c:ser>
          <c:idx val="2"/>
          <c:order val="2"/>
          <c:tx>
            <c:strRef>
              <c:f>'Divisional Ranks'!$A$9</c:f>
              <c:strCache>
                <c:ptCount val="1"/>
                <c:pt idx="0">
                  <c:v>Rebel Scum</c:v>
                </c:pt>
              </c:strCache>
            </c:strRef>
          </c:tx>
          <c:marker>
            <c:symbol val="none"/>
          </c:marker>
          <c:val>
            <c:numRef>
              <c:f>'Divisional Ranks'!$B$9:$O$9</c:f>
              <c:numCache>
                <c:formatCode>General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96-44B6-A4D9-7D8C1EF9AD5F}"/>
            </c:ext>
          </c:extLst>
        </c:ser>
        <c:ser>
          <c:idx val="3"/>
          <c:order val="3"/>
          <c:tx>
            <c:strRef>
              <c:f>'Divisional Ranks'!$A$10</c:f>
              <c:strCache>
                <c:ptCount val="1"/>
                <c:pt idx="0">
                  <c:v>Captain Okona</c:v>
                </c:pt>
              </c:strCache>
            </c:strRef>
          </c:tx>
          <c:marker>
            <c:symbol val="none"/>
          </c:marker>
          <c:val>
            <c:numRef>
              <c:f>'Divisional Ranks'!$B$10:$O$10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96-44B6-A4D9-7D8C1EF9A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19200"/>
        <c:axId val="58041472"/>
      </c:lineChart>
      <c:catAx>
        <c:axId val="58019200"/>
        <c:scaling>
          <c:orientation val="minMax"/>
        </c:scaling>
        <c:delete val="0"/>
        <c:axPos val="t"/>
        <c:majorTickMark val="out"/>
        <c:minorTickMark val="none"/>
        <c:tickLblPos val="nextTo"/>
        <c:crossAx val="58041472"/>
        <c:crosses val="autoZero"/>
        <c:auto val="1"/>
        <c:lblAlgn val="ctr"/>
        <c:lblOffset val="100"/>
        <c:noMultiLvlLbl val="0"/>
      </c:catAx>
      <c:valAx>
        <c:axId val="58041472"/>
        <c:scaling>
          <c:orientation val="maxMin"/>
          <c:max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019200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</xdr:row>
      <xdr:rowOff>22860</xdr:rowOff>
    </xdr:from>
    <xdr:to>
      <xdr:col>7</xdr:col>
      <xdr:colOff>502920</xdr:colOff>
      <xdr:row>17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220980</xdr:colOff>
      <xdr:row>19</xdr:row>
      <xdr:rowOff>91440</xdr:rowOff>
    </xdr:from>
    <xdr:to>
      <xdr:col>7</xdr:col>
      <xdr:colOff>525780</xdr:colOff>
      <xdr:row>35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17</xdr:col>
      <xdr:colOff>304800</xdr:colOff>
      <xdr:row>17</xdr:row>
      <xdr:rowOff>60960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workbookViewId="0">
      <selection activeCell="N16" sqref="N16"/>
    </sheetView>
  </sheetViews>
  <sheetFormatPr defaultColWidth="8.85546875" defaultRowHeight="15" x14ac:dyDescent="0.25"/>
  <cols>
    <col min="1" max="1" width="29.7109375" bestFit="1" customWidth="1"/>
    <col min="2" max="16384" width="8.85546875" style="2"/>
  </cols>
  <sheetData>
    <row r="1" spans="1:16" s="1" customFormat="1" x14ac:dyDescent="0.25">
      <c r="A1" s="6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 t="s">
        <v>0</v>
      </c>
    </row>
    <row r="2" spans="1:16" x14ac:dyDescent="0.25">
      <c r="A2" t="s">
        <v>23</v>
      </c>
      <c r="B2" s="17">
        <v>85.66</v>
      </c>
      <c r="C2" s="8">
        <v>148.81</v>
      </c>
      <c r="D2" s="8">
        <v>148.59</v>
      </c>
      <c r="E2" s="8">
        <v>124.39</v>
      </c>
      <c r="F2" s="8">
        <v>147.04</v>
      </c>
      <c r="G2" s="8">
        <v>124.09</v>
      </c>
      <c r="H2" s="8">
        <v>126.34</v>
      </c>
      <c r="I2" s="8">
        <v>123.17</v>
      </c>
      <c r="J2" s="8">
        <v>119.19</v>
      </c>
      <c r="K2" s="8">
        <v>134.31</v>
      </c>
      <c r="L2" s="8">
        <v>155.52000000000001</v>
      </c>
      <c r="M2" s="8">
        <v>135.18</v>
      </c>
      <c r="N2" s="8">
        <v>130.83000000000001</v>
      </c>
      <c r="O2" s="8">
        <v>122.93</v>
      </c>
      <c r="P2" s="2">
        <f>SUM(B2:O2)</f>
        <v>1826.0500000000002</v>
      </c>
    </row>
    <row r="3" spans="1:16" x14ac:dyDescent="0.25">
      <c r="A3" t="s">
        <v>24</v>
      </c>
      <c r="B3" s="8">
        <v>96.51</v>
      </c>
      <c r="C3" s="8">
        <v>132.21</v>
      </c>
      <c r="D3" s="8">
        <v>92.5</v>
      </c>
      <c r="E3" s="8">
        <v>103.55</v>
      </c>
      <c r="F3" s="8">
        <v>116.17</v>
      </c>
      <c r="G3" s="17">
        <v>86.63</v>
      </c>
      <c r="H3" s="8">
        <v>114.05</v>
      </c>
      <c r="I3" s="8">
        <v>130.37</v>
      </c>
      <c r="J3" s="17">
        <v>84.37</v>
      </c>
      <c r="K3" s="8">
        <v>117.08</v>
      </c>
      <c r="L3" s="8">
        <v>91.83</v>
      </c>
      <c r="M3" s="17">
        <v>94.96</v>
      </c>
      <c r="N3" s="8">
        <v>109.65</v>
      </c>
      <c r="O3" s="8">
        <v>152.77000000000001</v>
      </c>
      <c r="P3" s="2">
        <f t="shared" ref="P3:P13" si="0">SUM(B3:O3)</f>
        <v>1522.65</v>
      </c>
    </row>
    <row r="4" spans="1:16" x14ac:dyDescent="0.25">
      <c r="A4" t="s">
        <v>25</v>
      </c>
      <c r="B4" s="8">
        <v>116.57</v>
      </c>
      <c r="C4" s="8">
        <v>138.93</v>
      </c>
      <c r="D4" s="8">
        <v>97.91</v>
      </c>
      <c r="E4" s="18">
        <v>176.06</v>
      </c>
      <c r="F4" s="8">
        <v>96.78</v>
      </c>
      <c r="G4" s="8">
        <v>110.22</v>
      </c>
      <c r="H4" s="8">
        <v>144.09</v>
      </c>
      <c r="I4" s="8">
        <v>141.6</v>
      </c>
      <c r="J4" s="8">
        <v>149.74</v>
      </c>
      <c r="K4" s="8">
        <v>131.91</v>
      </c>
      <c r="L4" s="8">
        <v>119.63</v>
      </c>
      <c r="M4" s="8">
        <v>122.87</v>
      </c>
      <c r="N4" s="8">
        <v>118.49</v>
      </c>
      <c r="O4" s="8">
        <v>129.55000000000001</v>
      </c>
      <c r="P4" s="2">
        <f t="shared" si="0"/>
        <v>1794.35</v>
      </c>
    </row>
    <row r="5" spans="1:16" x14ac:dyDescent="0.25">
      <c r="A5" t="s">
        <v>26</v>
      </c>
      <c r="B5" s="18">
        <v>162.21</v>
      </c>
      <c r="C5" s="8">
        <v>133.75</v>
      </c>
      <c r="D5" s="8">
        <v>113.17</v>
      </c>
      <c r="E5" s="8">
        <v>138.09</v>
      </c>
      <c r="F5" s="8">
        <v>139.96</v>
      </c>
      <c r="G5" s="8">
        <v>125.46</v>
      </c>
      <c r="H5" s="8">
        <v>108.61</v>
      </c>
      <c r="I5" s="8">
        <v>137.19</v>
      </c>
      <c r="J5" s="8">
        <v>120.64</v>
      </c>
      <c r="K5" s="8">
        <v>101.24</v>
      </c>
      <c r="L5" s="8">
        <v>124.61</v>
      </c>
      <c r="M5" s="8">
        <v>132.91999999999999</v>
      </c>
      <c r="N5" s="8">
        <v>105.02</v>
      </c>
      <c r="O5" s="8">
        <v>86.91</v>
      </c>
      <c r="P5" s="2">
        <f t="shared" si="0"/>
        <v>1729.7800000000002</v>
      </c>
    </row>
    <row r="6" spans="1:16" x14ac:dyDescent="0.25">
      <c r="A6" t="s">
        <v>27</v>
      </c>
      <c r="B6" s="8">
        <v>103.82</v>
      </c>
      <c r="C6" s="8">
        <v>139.69</v>
      </c>
      <c r="D6" s="8">
        <v>151.43</v>
      </c>
      <c r="E6" s="8">
        <v>137.83000000000001</v>
      </c>
      <c r="F6" s="8">
        <v>100.69</v>
      </c>
      <c r="G6" s="8">
        <v>104.44</v>
      </c>
      <c r="H6" s="17">
        <v>71.03</v>
      </c>
      <c r="I6" s="8">
        <v>160.03</v>
      </c>
      <c r="J6" s="8">
        <v>115.49</v>
      </c>
      <c r="K6" s="8">
        <v>104.83</v>
      </c>
      <c r="L6" s="8">
        <v>155.29</v>
      </c>
      <c r="M6" s="8">
        <v>131.25</v>
      </c>
      <c r="N6" s="8">
        <v>149.83000000000001</v>
      </c>
      <c r="O6" s="18">
        <v>155.65</v>
      </c>
      <c r="P6" s="2">
        <f t="shared" si="0"/>
        <v>1781.3</v>
      </c>
    </row>
    <row r="7" spans="1:16" x14ac:dyDescent="0.25">
      <c r="A7" t="s">
        <v>28</v>
      </c>
      <c r="B7" s="8">
        <v>121.96</v>
      </c>
      <c r="C7" s="8">
        <v>123.43</v>
      </c>
      <c r="D7" s="8">
        <v>105.21</v>
      </c>
      <c r="E7" s="8">
        <v>133.72999999999999</v>
      </c>
      <c r="F7" s="8">
        <v>119.12</v>
      </c>
      <c r="G7" s="18">
        <v>131.82</v>
      </c>
      <c r="H7" s="18">
        <v>145.82</v>
      </c>
      <c r="I7" s="17">
        <v>76.3</v>
      </c>
      <c r="J7" s="8">
        <v>85.17</v>
      </c>
      <c r="K7" s="8">
        <v>134.37</v>
      </c>
      <c r="L7" s="8">
        <v>124.8</v>
      </c>
      <c r="M7" s="18">
        <v>176.96</v>
      </c>
      <c r="N7" s="8">
        <v>145.13</v>
      </c>
      <c r="O7" s="8">
        <v>119.48</v>
      </c>
      <c r="P7" s="2">
        <f t="shared" si="0"/>
        <v>1743.2999999999997</v>
      </c>
    </row>
    <row r="8" spans="1:16" x14ac:dyDescent="0.25">
      <c r="A8" t="s">
        <v>29</v>
      </c>
      <c r="B8" s="8">
        <v>127.15</v>
      </c>
      <c r="C8" s="8">
        <v>110.49</v>
      </c>
      <c r="D8" s="8">
        <v>113.63</v>
      </c>
      <c r="E8" s="8">
        <v>133.94999999999999</v>
      </c>
      <c r="F8" s="8">
        <v>138.51</v>
      </c>
      <c r="G8" s="8">
        <v>108.67</v>
      </c>
      <c r="H8" s="8">
        <v>141.34</v>
      </c>
      <c r="I8" s="8">
        <v>108.21</v>
      </c>
      <c r="J8" s="8">
        <v>148.97</v>
      </c>
      <c r="K8" s="8">
        <v>130.38</v>
      </c>
      <c r="L8" s="8">
        <v>110.8</v>
      </c>
      <c r="M8" s="8">
        <v>116.93</v>
      </c>
      <c r="N8" s="18">
        <v>159.13999999999999</v>
      </c>
      <c r="O8" s="8">
        <v>116.56</v>
      </c>
      <c r="P8" s="2">
        <f t="shared" si="0"/>
        <v>1764.73</v>
      </c>
    </row>
    <row r="9" spans="1:16" x14ac:dyDescent="0.25">
      <c r="A9" t="s">
        <v>30</v>
      </c>
      <c r="B9" s="8">
        <v>88.59</v>
      </c>
      <c r="C9" s="8">
        <v>144.47999999999999</v>
      </c>
      <c r="D9" s="17">
        <v>83.84</v>
      </c>
      <c r="E9" s="8">
        <v>94.88</v>
      </c>
      <c r="F9" s="17">
        <v>62.33</v>
      </c>
      <c r="G9" s="8">
        <v>105.79</v>
      </c>
      <c r="H9" s="8">
        <v>105.52</v>
      </c>
      <c r="I9" s="8">
        <v>126</v>
      </c>
      <c r="J9" s="18">
        <v>152.22</v>
      </c>
      <c r="K9" s="17">
        <v>72.8</v>
      </c>
      <c r="L9" s="18">
        <v>156.31</v>
      </c>
      <c r="M9" s="8">
        <v>99.84</v>
      </c>
      <c r="N9" s="8">
        <v>116.34</v>
      </c>
      <c r="O9" s="8">
        <v>106.13</v>
      </c>
      <c r="P9" s="2">
        <f t="shared" si="0"/>
        <v>1515.0699999999997</v>
      </c>
    </row>
    <row r="10" spans="1:16" x14ac:dyDescent="0.25">
      <c r="A10" t="s">
        <v>31</v>
      </c>
      <c r="B10" s="8">
        <v>132.27000000000001</v>
      </c>
      <c r="C10" s="8">
        <v>99.53</v>
      </c>
      <c r="D10" s="8">
        <v>108.68</v>
      </c>
      <c r="E10" s="8">
        <v>148.05000000000001</v>
      </c>
      <c r="F10" s="8">
        <v>135.87</v>
      </c>
      <c r="G10" s="8">
        <v>109.01</v>
      </c>
      <c r="H10" s="8">
        <v>98.03</v>
      </c>
      <c r="I10" s="8">
        <v>118.99</v>
      </c>
      <c r="J10" s="8">
        <v>87.43</v>
      </c>
      <c r="K10" s="18">
        <v>145.9</v>
      </c>
      <c r="L10" s="17">
        <v>62.08</v>
      </c>
      <c r="M10" s="8">
        <v>112.76</v>
      </c>
      <c r="N10" s="8">
        <v>111.91</v>
      </c>
      <c r="O10" s="8">
        <v>108.13</v>
      </c>
      <c r="P10" s="2">
        <f t="shared" si="0"/>
        <v>1578.6400000000003</v>
      </c>
    </row>
    <row r="11" spans="1:16" x14ac:dyDescent="0.25">
      <c r="A11" t="s">
        <v>32</v>
      </c>
      <c r="B11" s="8">
        <v>111.62</v>
      </c>
      <c r="C11" s="18">
        <v>149.49</v>
      </c>
      <c r="D11" s="18">
        <v>161.36000000000001</v>
      </c>
      <c r="E11" s="8">
        <v>107.32</v>
      </c>
      <c r="F11" s="8">
        <v>116.03</v>
      </c>
      <c r="G11" s="8">
        <v>99.87</v>
      </c>
      <c r="H11" s="8">
        <v>108.56</v>
      </c>
      <c r="I11" s="8">
        <v>153.22</v>
      </c>
      <c r="J11" s="8">
        <v>116.19</v>
      </c>
      <c r="K11" s="8">
        <v>111.17</v>
      </c>
      <c r="L11" s="8">
        <v>122.96</v>
      </c>
      <c r="M11" s="8">
        <v>137.66</v>
      </c>
      <c r="N11" s="17">
        <v>80.31</v>
      </c>
      <c r="O11" s="8">
        <v>100.19</v>
      </c>
      <c r="P11" s="2">
        <f t="shared" si="0"/>
        <v>1675.9500000000003</v>
      </c>
    </row>
    <row r="12" spans="1:16" x14ac:dyDescent="0.25">
      <c r="A12" t="s">
        <v>33</v>
      </c>
      <c r="B12" s="8">
        <v>131.75</v>
      </c>
      <c r="C12" s="17">
        <v>69.97</v>
      </c>
      <c r="D12" s="8">
        <v>94.57</v>
      </c>
      <c r="E12" s="8">
        <v>153.34</v>
      </c>
      <c r="F12" s="18">
        <v>162.16</v>
      </c>
      <c r="G12" s="8">
        <v>119.79</v>
      </c>
      <c r="H12" s="8">
        <v>110.07</v>
      </c>
      <c r="I12" s="8">
        <v>140.69999999999999</v>
      </c>
      <c r="J12" s="8">
        <v>105.5</v>
      </c>
      <c r="K12" s="8">
        <v>121.12</v>
      </c>
      <c r="L12" s="8">
        <v>96.89</v>
      </c>
      <c r="M12" s="8">
        <v>97.58</v>
      </c>
      <c r="N12" s="8">
        <v>117.34</v>
      </c>
      <c r="O12" s="8">
        <v>120.95</v>
      </c>
      <c r="P12" s="2">
        <f t="shared" si="0"/>
        <v>1641.7299999999998</v>
      </c>
    </row>
    <row r="13" spans="1:16" x14ac:dyDescent="0.25">
      <c r="A13" t="s">
        <v>34</v>
      </c>
      <c r="B13" s="8">
        <v>145.99</v>
      </c>
      <c r="C13" s="8">
        <v>96.78</v>
      </c>
      <c r="D13" s="8">
        <v>93.46</v>
      </c>
      <c r="E13" s="17">
        <v>81.95</v>
      </c>
      <c r="F13" s="8">
        <v>83.73</v>
      </c>
      <c r="G13" s="8">
        <v>129.28</v>
      </c>
      <c r="H13" s="8">
        <v>108.56</v>
      </c>
      <c r="I13" s="18">
        <v>170.74</v>
      </c>
      <c r="J13" s="8">
        <v>137.83000000000001</v>
      </c>
      <c r="K13" s="8">
        <v>129.93</v>
      </c>
      <c r="L13" s="8">
        <v>98.37</v>
      </c>
      <c r="M13" s="8">
        <v>128.41</v>
      </c>
      <c r="N13" s="8">
        <v>121.89</v>
      </c>
      <c r="O13" s="17">
        <v>79.03</v>
      </c>
      <c r="P13" s="2">
        <f t="shared" si="0"/>
        <v>1605.95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"/>
  <sheetViews>
    <sheetView workbookViewId="0">
      <selection activeCell="O8" sqref="O8"/>
    </sheetView>
  </sheetViews>
  <sheetFormatPr defaultRowHeight="15" x14ac:dyDescent="0.25"/>
  <cols>
    <col min="1" max="1" width="26.28515625" bestFit="1" customWidth="1"/>
  </cols>
  <sheetData>
    <row r="1" spans="1:15" x14ac:dyDescent="0.2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</row>
    <row r="2" spans="1:15" x14ac:dyDescent="0.25">
      <c r="A2" t="str">
        <f>'Weekly Scores'!A2</f>
        <v>Red Rising</v>
      </c>
      <c r="B2" s="3">
        <f>AVERAGE('Weekly Scores'!B2)</f>
        <v>85.66</v>
      </c>
      <c r="C2" s="3">
        <f>AVERAGE('Weekly Scores'!B2:C2)</f>
        <v>117.235</v>
      </c>
      <c r="D2" s="3">
        <f>AVERAGE('Weekly Scores'!B2:D2)</f>
        <v>127.68666666666667</v>
      </c>
      <c r="E2" s="4">
        <f>AVERAGE('Weekly Scores'!B2:E2)</f>
        <v>126.8625</v>
      </c>
      <c r="F2" s="3">
        <f>AVERAGE('Weekly Scores'!B2:F2)</f>
        <v>130.898</v>
      </c>
      <c r="G2" s="3">
        <f>AVERAGE('Weekly Scores'!B2:G2)</f>
        <v>129.76333333333335</v>
      </c>
      <c r="H2" s="3">
        <f>AVERAGE('Weekly Scores'!B2:H2)</f>
        <v>129.27428571428572</v>
      </c>
      <c r="I2" s="4">
        <f>AVERAGE('Weekly Scores'!B2:I2)</f>
        <v>128.51125000000002</v>
      </c>
      <c r="J2" s="3">
        <f>AVERAGE('Weekly Scores'!B2:J2)</f>
        <v>127.47555555555557</v>
      </c>
      <c r="K2" s="3">
        <f>AVERAGE('Weekly Scores'!B2:K2)</f>
        <v>128.15900000000002</v>
      </c>
      <c r="L2" s="3">
        <f>AVERAGE('Weekly Scores'!B2:L2)</f>
        <v>130.64636363636365</v>
      </c>
      <c r="M2" s="4">
        <f>AVERAGE('Weekly Scores'!B2:M2)</f>
        <v>131.02416666666667</v>
      </c>
      <c r="N2" s="3">
        <f>AVERAGE('Weekly Scores'!B2:N2)</f>
        <v>131.00923076923078</v>
      </c>
      <c r="O2" s="8">
        <f>AVERAGE('Weekly Scores'!B2:O2)</f>
        <v>130.43214285714288</v>
      </c>
    </row>
    <row r="3" spans="1:15" x14ac:dyDescent="0.25">
      <c r="A3" t="str">
        <f>'Weekly Scores'!A3</f>
        <v>Jayne's Heaters</v>
      </c>
      <c r="B3" s="3">
        <f>AVERAGE('Weekly Scores'!B3)</f>
        <v>96.51</v>
      </c>
      <c r="C3" s="3">
        <f>AVERAGE('Weekly Scores'!B3:C3)</f>
        <v>114.36000000000001</v>
      </c>
      <c r="D3" s="3">
        <f>AVERAGE('Weekly Scores'!B3:D3)</f>
        <v>107.07333333333334</v>
      </c>
      <c r="E3" s="4">
        <f>AVERAGE('Weekly Scores'!B3:E3)</f>
        <v>106.19250000000001</v>
      </c>
      <c r="F3" s="3">
        <f>AVERAGE('Weekly Scores'!B3:F3)</f>
        <v>108.18800000000002</v>
      </c>
      <c r="G3" s="3">
        <f>AVERAGE('Weekly Scores'!B3:G3)</f>
        <v>104.59500000000001</v>
      </c>
      <c r="H3" s="3">
        <f>AVERAGE('Weekly Scores'!B3:H3)</f>
        <v>105.94571428571429</v>
      </c>
      <c r="I3" s="4">
        <f>AVERAGE('Weekly Scores'!B3:I3)</f>
        <v>108.99875</v>
      </c>
      <c r="J3" s="3">
        <f>AVERAGE('Weekly Scores'!B3:J3)</f>
        <v>106.26222222222222</v>
      </c>
      <c r="K3" s="3">
        <f>AVERAGE('Weekly Scores'!B3:K3)</f>
        <v>107.34400000000001</v>
      </c>
      <c r="L3" s="3">
        <f>AVERAGE('Weekly Scores'!B3:L3)</f>
        <v>105.93363636363637</v>
      </c>
      <c r="M3" s="4">
        <f>AVERAGE('Weekly Scores'!B3:M3)</f>
        <v>105.01916666666666</v>
      </c>
      <c r="N3" s="3">
        <f>AVERAGE('Weekly Scores'!B3:N3)</f>
        <v>105.37538461538462</v>
      </c>
      <c r="O3" s="8">
        <f>AVERAGE('Weekly Scores'!B3:O3)</f>
        <v>108.76071428571429</v>
      </c>
    </row>
    <row r="4" spans="1:15" x14ac:dyDescent="0.25">
      <c r="A4" t="str">
        <f>'Weekly Scores'!A4</f>
        <v>Installation 04</v>
      </c>
      <c r="B4" s="3">
        <f>AVERAGE('Weekly Scores'!B4)</f>
        <v>116.57</v>
      </c>
      <c r="C4" s="3">
        <f>AVERAGE('Weekly Scores'!B4:C4)</f>
        <v>127.75</v>
      </c>
      <c r="D4" s="3">
        <f>AVERAGE('Weekly Scores'!B4:D4)</f>
        <v>117.80333333333333</v>
      </c>
      <c r="E4" s="4">
        <f>AVERAGE('Weekly Scores'!B4:E4)</f>
        <v>132.36750000000001</v>
      </c>
      <c r="F4" s="3">
        <f>AVERAGE('Weekly Scores'!B4:F4)</f>
        <v>125.25</v>
      </c>
      <c r="G4" s="3">
        <f>AVERAGE('Weekly Scores'!B4:G4)</f>
        <v>122.745</v>
      </c>
      <c r="H4" s="3">
        <f>AVERAGE('Weekly Scores'!B4:H4)</f>
        <v>125.79428571428572</v>
      </c>
      <c r="I4" s="4">
        <f>AVERAGE('Weekly Scores'!B4:I4)</f>
        <v>127.77000000000001</v>
      </c>
      <c r="J4" s="3">
        <f>AVERAGE('Weekly Scores'!B4:J4)</f>
        <v>130.21111111111111</v>
      </c>
      <c r="K4" s="3">
        <f>AVERAGE('Weekly Scores'!B4:K4)</f>
        <v>130.38100000000003</v>
      </c>
      <c r="L4" s="3">
        <f>AVERAGE('Weekly Scores'!B4:L4)</f>
        <v>129.40363636363637</v>
      </c>
      <c r="M4" s="4">
        <f>AVERAGE('Weekly Scores'!B4:M4)</f>
        <v>128.85916666666665</v>
      </c>
      <c r="N4" s="3">
        <f>AVERAGE('Weekly Scores'!B4:N4)</f>
        <v>128.06153846153845</v>
      </c>
      <c r="O4" s="8">
        <f>AVERAGE('Weekly Scores'!B4:O4)</f>
        <v>128.16785714285714</v>
      </c>
    </row>
    <row r="5" spans="1:15" x14ac:dyDescent="0.25">
      <c r="A5" t="str">
        <f>'Weekly Scores'!A5</f>
        <v>Captain Okona</v>
      </c>
      <c r="B5" s="3">
        <f>AVERAGE('Weekly Scores'!B5)</f>
        <v>162.21</v>
      </c>
      <c r="C5" s="3">
        <f>AVERAGE('Weekly Scores'!B5:C5)</f>
        <v>147.98000000000002</v>
      </c>
      <c r="D5" s="3">
        <f>AVERAGE('Weekly Scores'!B5:D5)</f>
        <v>136.37666666666669</v>
      </c>
      <c r="E5" s="4">
        <f>AVERAGE('Weekly Scores'!B5:E5)</f>
        <v>136.80500000000001</v>
      </c>
      <c r="F5" s="3">
        <f>AVERAGE('Weekly Scores'!B5:F5)</f>
        <v>137.43600000000001</v>
      </c>
      <c r="G5" s="3">
        <f>AVERAGE('Weekly Scores'!B5:G5)</f>
        <v>135.44000000000003</v>
      </c>
      <c r="H5" s="3">
        <f>AVERAGE('Weekly Scores'!B5:H5)</f>
        <v>131.60714285714286</v>
      </c>
      <c r="I5" s="4">
        <f>AVERAGE('Weekly Scores'!B5:I5)</f>
        <v>132.30500000000001</v>
      </c>
      <c r="J5" s="3">
        <f>AVERAGE('Weekly Scores'!B5:J5)</f>
        <v>131.00888888888892</v>
      </c>
      <c r="K5" s="3">
        <f>AVERAGE('Weekly Scores'!B5:K5)</f>
        <v>128.03200000000001</v>
      </c>
      <c r="L5" s="3">
        <f>AVERAGE('Weekly Scores'!B5:L5)</f>
        <v>127.7209090909091</v>
      </c>
      <c r="M5" s="4">
        <f>AVERAGE('Weekly Scores'!B5:M5)</f>
        <v>128.15416666666667</v>
      </c>
      <c r="N5" s="3">
        <f>AVERAGE('Weekly Scores'!B5:N5)</f>
        <v>126.3746153846154</v>
      </c>
      <c r="O5" s="8">
        <f>AVERAGE('Weekly Scores'!B5:O5)</f>
        <v>123.5557142857143</v>
      </c>
    </row>
    <row r="6" spans="1:15" x14ac:dyDescent="0.25">
      <c r="A6" t="str">
        <f>'Weekly Scores'!A6</f>
        <v>Ruby Rhod</v>
      </c>
      <c r="B6" s="3">
        <f>AVERAGE('Weekly Scores'!B6)</f>
        <v>103.82</v>
      </c>
      <c r="C6" s="3">
        <f>AVERAGE('Weekly Scores'!B6:C6)</f>
        <v>121.755</v>
      </c>
      <c r="D6" s="3">
        <f>AVERAGE('Weekly Scores'!B6:D6)</f>
        <v>131.64666666666668</v>
      </c>
      <c r="E6" s="4">
        <f>AVERAGE('Weekly Scores'!B6:E6)</f>
        <v>133.1925</v>
      </c>
      <c r="F6" s="3">
        <f>AVERAGE('Weekly Scores'!B6:F6)</f>
        <v>126.69200000000001</v>
      </c>
      <c r="G6" s="3">
        <f>AVERAGE('Weekly Scores'!B6:G6)</f>
        <v>122.98333333333335</v>
      </c>
      <c r="H6" s="3">
        <f>AVERAGE('Weekly Scores'!B6:H6)</f>
        <v>115.56142857142858</v>
      </c>
      <c r="I6" s="4">
        <f>AVERAGE('Weekly Scores'!B6:I6)</f>
        <v>121.12</v>
      </c>
      <c r="J6" s="3">
        <f>AVERAGE('Weekly Scores'!B6:J6)</f>
        <v>120.49444444444445</v>
      </c>
      <c r="K6" s="3">
        <f>AVERAGE('Weekly Scores'!B6:K6)</f>
        <v>118.928</v>
      </c>
      <c r="L6" s="3">
        <f>AVERAGE('Weekly Scores'!B6:L6)</f>
        <v>122.23363636363636</v>
      </c>
      <c r="M6" s="4">
        <f>AVERAGE('Weekly Scores'!B6:M6)</f>
        <v>122.985</v>
      </c>
      <c r="N6" s="3">
        <f>AVERAGE('Weekly Scores'!B6:N6)</f>
        <v>125.04999999999998</v>
      </c>
      <c r="O6" s="8">
        <f>AVERAGE('Weekly Scores'!B6:O6)</f>
        <v>127.23571428571428</v>
      </c>
    </row>
    <row r="7" spans="1:15" x14ac:dyDescent="0.25">
      <c r="A7" t="str">
        <f>'Weekly Scores'!A7</f>
        <v>The Borg</v>
      </c>
      <c r="B7" s="3">
        <f>AVERAGE('Weekly Scores'!B7)</f>
        <v>121.96</v>
      </c>
      <c r="C7" s="3">
        <f>AVERAGE('Weekly Scores'!B7:C7)</f>
        <v>122.69499999999999</v>
      </c>
      <c r="D7" s="3">
        <f>AVERAGE('Weekly Scores'!B7:D7)</f>
        <v>116.86666666666666</v>
      </c>
      <c r="E7" s="4">
        <f>AVERAGE('Weekly Scores'!B7:E7)</f>
        <v>121.08249999999998</v>
      </c>
      <c r="F7" s="3">
        <f>AVERAGE('Weekly Scores'!B7:F7)</f>
        <v>120.68999999999998</v>
      </c>
      <c r="G7" s="3">
        <f>AVERAGE('Weekly Scores'!B7:G7)</f>
        <v>122.545</v>
      </c>
      <c r="H7" s="3">
        <f>AVERAGE('Weekly Scores'!B7:H7)</f>
        <v>125.86999999999999</v>
      </c>
      <c r="I7" s="4">
        <f>AVERAGE('Weekly Scores'!B7:I7)</f>
        <v>119.67374999999998</v>
      </c>
      <c r="J7" s="3">
        <f>AVERAGE('Weekly Scores'!B7:J7)</f>
        <v>115.83999999999999</v>
      </c>
      <c r="K7" s="3">
        <f>AVERAGE('Weekly Scores'!B7:K7)</f>
        <v>117.69299999999998</v>
      </c>
      <c r="L7" s="3">
        <f>AVERAGE('Weekly Scores'!B7:L7)</f>
        <v>118.33909090909088</v>
      </c>
      <c r="M7" s="4">
        <f>AVERAGE('Weekly Scores'!B7:M7)</f>
        <v>123.22416666666665</v>
      </c>
      <c r="N7" s="3">
        <f>AVERAGE('Weekly Scores'!B7:N7)</f>
        <v>124.90923076923075</v>
      </c>
      <c r="O7" s="8">
        <f>AVERAGE('Weekly Scores'!B7:O7)</f>
        <v>124.52142857142856</v>
      </c>
    </row>
    <row r="8" spans="1:15" x14ac:dyDescent="0.25">
      <c r="A8" t="str">
        <f>'Weekly Scores'!A8</f>
        <v>I don't like sand</v>
      </c>
      <c r="B8" s="3">
        <f>AVERAGE('Weekly Scores'!B8)</f>
        <v>127.15</v>
      </c>
      <c r="C8" s="3">
        <f>AVERAGE('Weekly Scores'!B8:C8)</f>
        <v>118.82</v>
      </c>
      <c r="D8" s="3">
        <f>AVERAGE('Weekly Scores'!B8:D8)</f>
        <v>117.08999999999999</v>
      </c>
      <c r="E8" s="4">
        <f>AVERAGE('Weekly Scores'!B8:E8)</f>
        <v>121.30499999999999</v>
      </c>
      <c r="F8" s="3">
        <f>AVERAGE('Weekly Scores'!B8:F8)</f>
        <v>124.74600000000001</v>
      </c>
      <c r="G8" s="3">
        <f>AVERAGE('Weekly Scores'!B8:G8)</f>
        <v>122.06666666666666</v>
      </c>
      <c r="H8" s="3">
        <f>AVERAGE('Weekly Scores'!B8:H8)</f>
        <v>124.82000000000001</v>
      </c>
      <c r="I8" s="4">
        <f>AVERAGE('Weekly Scores'!B8:I8)</f>
        <v>122.74375000000001</v>
      </c>
      <c r="J8" s="3">
        <f>AVERAGE('Weekly Scores'!B8:J8)</f>
        <v>125.65777777777778</v>
      </c>
      <c r="K8" s="3">
        <f>AVERAGE('Weekly Scores'!B8:K8)</f>
        <v>126.13000000000002</v>
      </c>
      <c r="L8" s="3">
        <f>AVERAGE('Weekly Scores'!B8:L8)</f>
        <v>124.73636363636365</v>
      </c>
      <c r="M8" s="4">
        <f>AVERAGE('Weekly Scores'!B8:M8)</f>
        <v>124.08583333333335</v>
      </c>
      <c r="N8" s="3">
        <f>AVERAGE('Weekly Scores'!B8:N8)</f>
        <v>126.7823076923077</v>
      </c>
      <c r="O8" s="8">
        <f>AVERAGE('Weekly Scores'!B8:O8)</f>
        <v>126.05214285714285</v>
      </c>
    </row>
    <row r="9" spans="1:15" x14ac:dyDescent="0.25">
      <c r="A9" t="str">
        <f>'Weekly Scores'!A9</f>
        <v>Rebel Scum</v>
      </c>
      <c r="B9" s="3">
        <f>AVERAGE('Weekly Scores'!B9)</f>
        <v>88.59</v>
      </c>
      <c r="C9" s="3">
        <f>AVERAGE('Weekly Scores'!B9:C9)</f>
        <v>116.535</v>
      </c>
      <c r="D9" s="3">
        <f>AVERAGE('Weekly Scores'!B9:D9)</f>
        <v>105.63666666666666</v>
      </c>
      <c r="E9" s="4">
        <f>AVERAGE('Weekly Scores'!B9:E9)</f>
        <v>102.94749999999999</v>
      </c>
      <c r="F9" s="3">
        <f>AVERAGE('Weekly Scores'!B9:F9)</f>
        <v>94.823999999999984</v>
      </c>
      <c r="G9" s="3">
        <f>AVERAGE('Weekly Scores'!B9:G9)</f>
        <v>96.651666666666657</v>
      </c>
      <c r="H9" s="3">
        <f>AVERAGE('Weekly Scores'!B9:H9)</f>
        <v>97.918571428571425</v>
      </c>
      <c r="I9" s="4">
        <f>AVERAGE('Weekly Scores'!B9:I9)</f>
        <v>101.42874999999999</v>
      </c>
      <c r="J9" s="3">
        <f>AVERAGE('Weekly Scores'!B9:J9)</f>
        <v>107.07222222222222</v>
      </c>
      <c r="K9" s="3">
        <f>AVERAGE('Weekly Scores'!B9:K9)</f>
        <v>103.64500000000001</v>
      </c>
      <c r="L9" s="3">
        <f>AVERAGE('Weekly Scores'!B9:L9)</f>
        <v>108.43272727272728</v>
      </c>
      <c r="M9" s="4">
        <f>AVERAGE('Weekly Scores'!B9:M9)</f>
        <v>107.71666666666665</v>
      </c>
      <c r="N9" s="3">
        <f>AVERAGE('Weekly Scores'!B9:N9)</f>
        <v>108.37999999999998</v>
      </c>
      <c r="O9" s="8">
        <f>AVERAGE('Weekly Scores'!B9:O9)</f>
        <v>108.21928571428569</v>
      </c>
    </row>
    <row r="10" spans="1:15" x14ac:dyDescent="0.25">
      <c r="A10" t="str">
        <f>'Weekly Scores'!A10</f>
        <v>Jason Wanted His Machete Back</v>
      </c>
      <c r="B10" s="3">
        <f>AVERAGE('Weekly Scores'!B10)</f>
        <v>132.27000000000001</v>
      </c>
      <c r="C10" s="3">
        <f>AVERAGE('Weekly Scores'!B10:C10)</f>
        <v>115.9</v>
      </c>
      <c r="D10" s="3">
        <f>AVERAGE('Weekly Scores'!B10:D10)</f>
        <v>113.49333333333334</v>
      </c>
      <c r="E10" s="4">
        <f>AVERAGE('Weekly Scores'!B10:E10)</f>
        <v>122.13250000000001</v>
      </c>
      <c r="F10" s="3">
        <f>AVERAGE('Weekly Scores'!B10:F10)</f>
        <v>124.88000000000002</v>
      </c>
      <c r="G10" s="3">
        <f>AVERAGE('Weekly Scores'!B10:G10)</f>
        <v>122.23500000000001</v>
      </c>
      <c r="H10" s="3">
        <f>AVERAGE('Weekly Scores'!B10:H10)</f>
        <v>118.77714285714286</v>
      </c>
      <c r="I10" s="4">
        <f>AVERAGE('Weekly Scores'!B10:I10)</f>
        <v>118.80375000000001</v>
      </c>
      <c r="J10" s="3">
        <f>AVERAGE('Weekly Scores'!B10:J10)</f>
        <v>115.31777777777779</v>
      </c>
      <c r="K10" s="3">
        <f>AVERAGE('Weekly Scores'!B10:K10)</f>
        <v>118.37600000000002</v>
      </c>
      <c r="L10" s="3">
        <f>AVERAGE('Weekly Scores'!B10:L10)</f>
        <v>113.25818181818182</v>
      </c>
      <c r="M10" s="4">
        <f>AVERAGE('Weekly Scores'!B10:M10)</f>
        <v>113.21666666666668</v>
      </c>
      <c r="N10" s="3">
        <f>AVERAGE('Weekly Scores'!B10:N10)</f>
        <v>113.11615384615386</v>
      </c>
      <c r="O10" s="8">
        <f>AVERAGE('Weekly Scores'!B10:O10)</f>
        <v>112.76000000000002</v>
      </c>
    </row>
    <row r="11" spans="1:15" x14ac:dyDescent="0.25">
      <c r="A11" t="str">
        <f>'Weekly Scores'!A11</f>
        <v>Obi-Wan</v>
      </c>
      <c r="B11" s="3">
        <f>AVERAGE('Weekly Scores'!B11)</f>
        <v>111.62</v>
      </c>
      <c r="C11" s="3">
        <f>AVERAGE('Weekly Scores'!B11:C11)</f>
        <v>130.55500000000001</v>
      </c>
      <c r="D11" s="3">
        <f>AVERAGE('Weekly Scores'!B11:D11)</f>
        <v>140.82333333333335</v>
      </c>
      <c r="E11" s="4">
        <f>AVERAGE('Weekly Scores'!B11:E11)</f>
        <v>132.44749999999999</v>
      </c>
      <c r="F11" s="3">
        <f>AVERAGE('Weekly Scores'!B11:F11)</f>
        <v>129.16399999999999</v>
      </c>
      <c r="G11" s="3">
        <f>AVERAGE('Weekly Scores'!B11:G11)</f>
        <v>124.28166666666665</v>
      </c>
      <c r="H11" s="3">
        <f>AVERAGE('Weekly Scores'!B11:H11)</f>
        <v>122.03571428571429</v>
      </c>
      <c r="I11" s="4">
        <f>AVERAGE('Weekly Scores'!B11:I11)</f>
        <v>125.93375</v>
      </c>
      <c r="J11" s="3">
        <f>AVERAGE('Weekly Scores'!B11:J11)</f>
        <v>124.85111111111112</v>
      </c>
      <c r="K11" s="3">
        <f>AVERAGE('Weekly Scores'!B11:K11)</f>
        <v>123.48300000000002</v>
      </c>
      <c r="L11" s="3">
        <f>AVERAGE('Weekly Scores'!B11:L11)</f>
        <v>123.43545454545456</v>
      </c>
      <c r="M11" s="4">
        <f>AVERAGE('Weekly Scores'!B11:M11)</f>
        <v>124.62083333333335</v>
      </c>
      <c r="N11" s="3">
        <f>AVERAGE('Weekly Scores'!B11:N11)</f>
        <v>121.2123076923077</v>
      </c>
      <c r="O11" s="8">
        <f>AVERAGE('Weekly Scores'!B11:O11)</f>
        <v>119.7107142857143</v>
      </c>
    </row>
    <row r="12" spans="1:15" x14ac:dyDescent="0.25">
      <c r="A12" t="str">
        <f>'Weekly Scores'!A12</f>
        <v>Hello There</v>
      </c>
      <c r="B12" s="3">
        <f>AVERAGE('Weekly Scores'!B12)</f>
        <v>131.75</v>
      </c>
      <c r="C12" s="3">
        <f>AVERAGE('Weekly Scores'!B12:C12)</f>
        <v>100.86</v>
      </c>
      <c r="D12" s="3">
        <f>AVERAGE('Weekly Scores'!B12:D12)</f>
        <v>98.763333333333321</v>
      </c>
      <c r="E12" s="4">
        <f>AVERAGE('Weekly Scores'!B12:E12)</f>
        <v>112.4075</v>
      </c>
      <c r="F12" s="3">
        <f>AVERAGE('Weekly Scores'!B12:F12)</f>
        <v>122.35799999999999</v>
      </c>
      <c r="G12" s="3">
        <f>AVERAGE('Weekly Scores'!B12:G12)</f>
        <v>121.92999999999999</v>
      </c>
      <c r="H12" s="3">
        <f>AVERAGE('Weekly Scores'!B12:H12)</f>
        <v>120.23571428571427</v>
      </c>
      <c r="I12" s="4">
        <f>AVERAGE('Weekly Scores'!B12:I12)</f>
        <v>122.79374999999999</v>
      </c>
      <c r="J12" s="3">
        <f>AVERAGE('Weekly Scores'!B12:J12)</f>
        <v>120.87222222222221</v>
      </c>
      <c r="K12" s="3">
        <f>AVERAGE('Weekly Scores'!B12:K12)</f>
        <v>120.89699999999998</v>
      </c>
      <c r="L12" s="3">
        <f>AVERAGE('Weekly Scores'!B12:L12)</f>
        <v>118.71454545454544</v>
      </c>
      <c r="M12" s="4">
        <f>AVERAGE('Weekly Scores'!B12:M12)</f>
        <v>116.95333333333332</v>
      </c>
      <c r="N12" s="3">
        <f>AVERAGE('Weekly Scores'!B12:N12)</f>
        <v>116.98307692307691</v>
      </c>
      <c r="O12" s="8">
        <f>AVERAGE('Weekly Scores'!B12:O12)</f>
        <v>117.26642857142856</v>
      </c>
    </row>
    <row r="13" spans="1:15" x14ac:dyDescent="0.25">
      <c r="A13" t="str">
        <f>'Weekly Scores'!A13</f>
        <v>Elliott!</v>
      </c>
      <c r="B13" s="3">
        <f>AVERAGE('Weekly Scores'!B13)</f>
        <v>145.99</v>
      </c>
      <c r="C13" s="3">
        <f>AVERAGE('Weekly Scores'!B13:C13)</f>
        <v>121.38500000000001</v>
      </c>
      <c r="D13" s="3">
        <f>AVERAGE('Weekly Scores'!B13:D13)</f>
        <v>112.07666666666667</v>
      </c>
      <c r="E13" s="4">
        <f>AVERAGE('Weekly Scores'!B13:E13)</f>
        <v>104.545</v>
      </c>
      <c r="F13" s="3">
        <f>AVERAGE('Weekly Scores'!B13:F13)</f>
        <v>100.38200000000001</v>
      </c>
      <c r="G13" s="3">
        <f>AVERAGE('Weekly Scores'!B13:G13)</f>
        <v>105.19833333333334</v>
      </c>
      <c r="H13" s="3">
        <f>AVERAGE('Weekly Scores'!B13:H13)</f>
        <v>105.67857142857143</v>
      </c>
      <c r="I13" s="4">
        <f>AVERAGE('Weekly Scores'!B13:I13)</f>
        <v>113.81125</v>
      </c>
      <c r="J13" s="3">
        <f>AVERAGE('Weekly Scores'!B13:J13)</f>
        <v>116.47999999999999</v>
      </c>
      <c r="K13" s="3">
        <f>AVERAGE('Weekly Scores'!B13:K13)</f>
        <v>117.825</v>
      </c>
      <c r="L13" s="3">
        <f>AVERAGE('Weekly Scores'!B13:L13)</f>
        <v>116.05636363636363</v>
      </c>
      <c r="M13" s="4">
        <f>AVERAGE('Weekly Scores'!B13:M13)</f>
        <v>117.08583333333333</v>
      </c>
      <c r="N13" s="3">
        <f>AVERAGE('Weekly Scores'!B13:N13)</f>
        <v>117.45538461538462</v>
      </c>
      <c r="O13" s="8">
        <f>AVERAGE('Weekly Scores'!B13:O13)</f>
        <v>114.71071428571429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"/>
  <sheetViews>
    <sheetView workbookViewId="0">
      <selection activeCell="O14" sqref="O14"/>
    </sheetView>
  </sheetViews>
  <sheetFormatPr defaultRowHeight="15" x14ac:dyDescent="0.25"/>
  <cols>
    <col min="1" max="1" width="29.7109375" bestFit="1" customWidth="1"/>
    <col min="17" max="17" width="9.28515625" customWidth="1"/>
  </cols>
  <sheetData>
    <row r="1" spans="1:17" s="1" customFormat="1" x14ac:dyDescent="0.2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 t="s">
        <v>0</v>
      </c>
      <c r="Q1" s="1" t="s">
        <v>1</v>
      </c>
    </row>
    <row r="2" spans="1:17" x14ac:dyDescent="0.25">
      <c r="A2" t="str">
        <f>'Weekly Scores'!A2</f>
        <v>Red Rising</v>
      </c>
      <c r="B2" s="8">
        <v>96.51</v>
      </c>
      <c r="C2" s="8">
        <v>69.97</v>
      </c>
      <c r="D2" s="8">
        <v>97.91</v>
      </c>
      <c r="E2" s="8">
        <v>81.95</v>
      </c>
      <c r="F2" s="8">
        <v>100.69</v>
      </c>
      <c r="G2" s="8">
        <v>108.67</v>
      </c>
      <c r="H2" s="8">
        <v>108.61</v>
      </c>
      <c r="I2" s="8">
        <v>126</v>
      </c>
      <c r="J2" s="8">
        <v>116.19</v>
      </c>
      <c r="K2" s="8">
        <v>134.37</v>
      </c>
      <c r="L2" s="8">
        <v>62.08</v>
      </c>
      <c r="M2" s="8">
        <v>94.96</v>
      </c>
      <c r="N2" s="8">
        <v>117.34</v>
      </c>
      <c r="O2" s="8">
        <v>129.55000000000001</v>
      </c>
      <c r="P2" s="8">
        <f>SUM(B2:O2)</f>
        <v>1444.7999999999997</v>
      </c>
      <c r="Q2" s="8">
        <f>AVERAGE(B2:O2)</f>
        <v>103.19999999999997</v>
      </c>
    </row>
    <row r="3" spans="1:17" x14ac:dyDescent="0.25">
      <c r="A3" t="str">
        <f>'Weekly Scores'!A3</f>
        <v>Jayne's Heaters</v>
      </c>
      <c r="B3" s="8">
        <v>85.66</v>
      </c>
      <c r="C3" s="8">
        <v>133.75</v>
      </c>
      <c r="D3" s="8">
        <v>93.46</v>
      </c>
      <c r="E3" s="8">
        <v>94.88</v>
      </c>
      <c r="F3" s="8">
        <v>162.16</v>
      </c>
      <c r="G3" s="8">
        <v>110.22</v>
      </c>
      <c r="H3" s="8">
        <v>145.82</v>
      </c>
      <c r="I3" s="8">
        <v>153.22</v>
      </c>
      <c r="J3" s="8">
        <v>115.49</v>
      </c>
      <c r="K3" s="8">
        <v>145.9</v>
      </c>
      <c r="L3" s="8">
        <v>110.8</v>
      </c>
      <c r="M3" s="8">
        <v>135.18</v>
      </c>
      <c r="N3" s="8">
        <v>105.02</v>
      </c>
      <c r="O3" s="8">
        <v>79.03</v>
      </c>
      <c r="P3" s="8">
        <f t="shared" ref="P3:P13" si="0">SUM(B3:O3)</f>
        <v>1670.5900000000001</v>
      </c>
      <c r="Q3" s="8">
        <f t="shared" ref="Q3:Q13" si="1">AVERAGE(B3:O3)</f>
        <v>119.32785714285716</v>
      </c>
    </row>
    <row r="4" spans="1:17" x14ac:dyDescent="0.25">
      <c r="A4" t="str">
        <f>'Weekly Scores'!A4</f>
        <v>Installation 04</v>
      </c>
      <c r="B4" s="8">
        <v>162.21</v>
      </c>
      <c r="C4" s="8">
        <v>149.49</v>
      </c>
      <c r="D4" s="8">
        <v>148.59</v>
      </c>
      <c r="E4" s="8">
        <v>176.06</v>
      </c>
      <c r="F4" s="8">
        <v>62.33</v>
      </c>
      <c r="G4" s="8">
        <v>86.63</v>
      </c>
      <c r="H4" s="8">
        <v>71.03</v>
      </c>
      <c r="I4" s="8">
        <v>118.99</v>
      </c>
      <c r="J4" s="8">
        <v>137.83000000000001</v>
      </c>
      <c r="K4" s="8">
        <v>121.12</v>
      </c>
      <c r="L4" s="8">
        <v>124.8</v>
      </c>
      <c r="M4" s="8">
        <v>132.91999999999999</v>
      </c>
      <c r="N4" s="8">
        <v>80.31</v>
      </c>
      <c r="O4" s="8">
        <v>122.93</v>
      </c>
      <c r="P4" s="8">
        <f t="shared" si="0"/>
        <v>1695.2400000000002</v>
      </c>
      <c r="Q4" s="8">
        <f t="shared" si="1"/>
        <v>121.08857142857144</v>
      </c>
    </row>
    <row r="5" spans="1:17" x14ac:dyDescent="0.25">
      <c r="A5" t="str">
        <f>'Weekly Scores'!A5</f>
        <v>Captain Okona</v>
      </c>
      <c r="B5" s="8">
        <v>116.57</v>
      </c>
      <c r="C5" s="8">
        <v>132.21</v>
      </c>
      <c r="D5" s="8">
        <v>161.36000000000001</v>
      </c>
      <c r="E5" s="8">
        <v>137.83000000000001</v>
      </c>
      <c r="F5" s="8">
        <v>119.12</v>
      </c>
      <c r="G5" s="8">
        <v>105.79</v>
      </c>
      <c r="H5" s="8">
        <v>126.34</v>
      </c>
      <c r="I5" s="8">
        <v>140.69999999999999</v>
      </c>
      <c r="J5" s="8">
        <v>87.43</v>
      </c>
      <c r="K5" s="8">
        <v>130.38</v>
      </c>
      <c r="L5" s="8">
        <v>98.37</v>
      </c>
      <c r="M5" s="8">
        <v>122.87</v>
      </c>
      <c r="N5" s="8">
        <v>109.65</v>
      </c>
      <c r="O5" s="8">
        <v>100.19</v>
      </c>
      <c r="P5" s="8">
        <f t="shared" si="0"/>
        <v>1688.81</v>
      </c>
      <c r="Q5" s="8">
        <f t="shared" si="1"/>
        <v>120.62928571428571</v>
      </c>
    </row>
    <row r="6" spans="1:17" x14ac:dyDescent="0.25">
      <c r="A6" t="str">
        <f>'Weekly Scores'!A6</f>
        <v>Ruby Rhod</v>
      </c>
      <c r="B6" s="8">
        <v>121.96</v>
      </c>
      <c r="C6" s="8">
        <v>110.49</v>
      </c>
      <c r="D6" s="8">
        <v>94.57</v>
      </c>
      <c r="E6" s="8">
        <v>138.09</v>
      </c>
      <c r="F6" s="8">
        <v>147.04</v>
      </c>
      <c r="G6" s="8">
        <v>109.01</v>
      </c>
      <c r="H6" s="8">
        <v>144.09</v>
      </c>
      <c r="I6" s="8">
        <v>76.3</v>
      </c>
      <c r="J6" s="8">
        <v>84.37</v>
      </c>
      <c r="K6" s="8">
        <v>129.93</v>
      </c>
      <c r="L6" s="8">
        <v>122.96</v>
      </c>
      <c r="M6" s="8">
        <v>99.84</v>
      </c>
      <c r="N6" s="8">
        <v>159.13999999999999</v>
      </c>
      <c r="O6" s="8">
        <v>120.95</v>
      </c>
      <c r="P6" s="8">
        <f t="shared" si="0"/>
        <v>1658.74</v>
      </c>
      <c r="Q6" s="8">
        <f t="shared" si="1"/>
        <v>118.48142857142857</v>
      </c>
    </row>
    <row r="7" spans="1:17" x14ac:dyDescent="0.25">
      <c r="A7" t="str">
        <f>'Weekly Scores'!A7</f>
        <v>The Borg</v>
      </c>
      <c r="B7" s="8">
        <v>103.82</v>
      </c>
      <c r="C7" s="8">
        <v>99.53</v>
      </c>
      <c r="D7" s="8">
        <v>83.84</v>
      </c>
      <c r="E7" s="8">
        <v>107.32</v>
      </c>
      <c r="F7" s="8">
        <v>139.96</v>
      </c>
      <c r="G7" s="8">
        <v>129.28</v>
      </c>
      <c r="H7" s="8">
        <v>114.05</v>
      </c>
      <c r="I7" s="8">
        <v>160.03</v>
      </c>
      <c r="J7" s="8">
        <v>105.5</v>
      </c>
      <c r="K7" s="8">
        <v>134.31</v>
      </c>
      <c r="L7" s="8">
        <v>119.63</v>
      </c>
      <c r="M7" s="8">
        <v>116.93</v>
      </c>
      <c r="N7" s="8">
        <v>111.91</v>
      </c>
      <c r="O7" s="8">
        <v>106.13</v>
      </c>
      <c r="P7" s="8">
        <f t="shared" si="0"/>
        <v>1632.2400000000002</v>
      </c>
      <c r="Q7" s="8">
        <f t="shared" si="1"/>
        <v>116.58857142857144</v>
      </c>
    </row>
    <row r="8" spans="1:17" x14ac:dyDescent="0.25">
      <c r="A8" t="str">
        <f>'Weekly Scores'!A8</f>
        <v>I don't like sand</v>
      </c>
      <c r="B8" s="8">
        <v>88.59</v>
      </c>
      <c r="C8" s="8">
        <v>139.69</v>
      </c>
      <c r="D8" s="8">
        <v>108.68</v>
      </c>
      <c r="E8" s="8">
        <v>176.06</v>
      </c>
      <c r="F8" s="8">
        <v>116.03</v>
      </c>
      <c r="G8" s="8">
        <v>124.09</v>
      </c>
      <c r="H8" s="8">
        <v>110.07</v>
      </c>
      <c r="I8" s="8">
        <v>170.74</v>
      </c>
      <c r="J8" s="8">
        <v>152.22</v>
      </c>
      <c r="K8" s="8">
        <v>101.24</v>
      </c>
      <c r="L8" s="8">
        <v>91.83</v>
      </c>
      <c r="M8" s="8">
        <v>176.96</v>
      </c>
      <c r="N8" s="8">
        <v>149.83000000000001</v>
      </c>
      <c r="O8" s="8">
        <v>108.13</v>
      </c>
      <c r="P8" s="8">
        <f t="shared" si="0"/>
        <v>1814.1599999999999</v>
      </c>
      <c r="Q8" s="8">
        <f t="shared" si="1"/>
        <v>129.58285714285714</v>
      </c>
    </row>
    <row r="9" spans="1:17" x14ac:dyDescent="0.25">
      <c r="A9" t="str">
        <f>'Weekly Scores'!A9</f>
        <v>Rebel Scum</v>
      </c>
      <c r="B9" s="8">
        <v>127.15</v>
      </c>
      <c r="C9" s="8">
        <v>96.78</v>
      </c>
      <c r="D9" s="8">
        <v>105.21</v>
      </c>
      <c r="E9" s="8">
        <v>103.55</v>
      </c>
      <c r="F9" s="8">
        <v>96.78</v>
      </c>
      <c r="G9" s="8">
        <v>125.46</v>
      </c>
      <c r="H9" s="8">
        <v>98.03</v>
      </c>
      <c r="I9" s="8">
        <v>123.17</v>
      </c>
      <c r="J9" s="8">
        <v>148.97</v>
      </c>
      <c r="K9" s="8">
        <v>111.17</v>
      </c>
      <c r="L9" s="8">
        <v>96.89</v>
      </c>
      <c r="M9" s="8">
        <v>131.25</v>
      </c>
      <c r="N9" s="8">
        <v>121.89</v>
      </c>
      <c r="O9" s="8">
        <v>119.48</v>
      </c>
      <c r="P9" s="8">
        <f t="shared" si="0"/>
        <v>1605.7800000000002</v>
      </c>
      <c r="Q9" s="8">
        <f t="shared" si="1"/>
        <v>114.69857142857144</v>
      </c>
    </row>
    <row r="10" spans="1:17" x14ac:dyDescent="0.25">
      <c r="A10" t="str">
        <f>'Weekly Scores'!A10</f>
        <v>Jason Wanted His Machete Back</v>
      </c>
      <c r="B10" s="8">
        <v>111.62</v>
      </c>
      <c r="C10" s="8">
        <v>123.43</v>
      </c>
      <c r="D10" s="8">
        <v>113.63</v>
      </c>
      <c r="E10" s="8">
        <v>153.34</v>
      </c>
      <c r="F10" s="8">
        <v>83.73</v>
      </c>
      <c r="G10" s="8">
        <v>104.44</v>
      </c>
      <c r="H10" s="8">
        <v>105.52</v>
      </c>
      <c r="I10" s="8">
        <v>141.6</v>
      </c>
      <c r="J10" s="8">
        <v>120.64</v>
      </c>
      <c r="K10" s="8">
        <v>117.08</v>
      </c>
      <c r="L10" s="8">
        <v>155.52000000000001</v>
      </c>
      <c r="M10" s="8">
        <v>137.66</v>
      </c>
      <c r="N10" s="8">
        <v>145.13</v>
      </c>
      <c r="O10" s="8">
        <v>116.56</v>
      </c>
      <c r="P10" s="8">
        <f t="shared" si="0"/>
        <v>1729.9</v>
      </c>
      <c r="Q10" s="8">
        <f t="shared" si="1"/>
        <v>123.56428571428572</v>
      </c>
    </row>
    <row r="11" spans="1:17" x14ac:dyDescent="0.25">
      <c r="A11" t="str">
        <f>'Weekly Scores'!A11</f>
        <v>Obi-Wan</v>
      </c>
      <c r="B11" s="8">
        <v>132.27000000000001</v>
      </c>
      <c r="C11" s="8">
        <v>138.93</v>
      </c>
      <c r="D11" s="8">
        <v>113.17</v>
      </c>
      <c r="E11" s="8">
        <v>133.72999999999999</v>
      </c>
      <c r="F11" s="8">
        <v>138.51</v>
      </c>
      <c r="G11" s="8">
        <v>119.79</v>
      </c>
      <c r="H11" s="8">
        <v>108.56</v>
      </c>
      <c r="I11" s="8">
        <v>130.37</v>
      </c>
      <c r="J11" s="8">
        <v>119.19</v>
      </c>
      <c r="K11" s="8">
        <v>72.8</v>
      </c>
      <c r="L11" s="8">
        <v>155.29</v>
      </c>
      <c r="M11" s="8">
        <v>112.76</v>
      </c>
      <c r="N11" s="8">
        <v>118.49</v>
      </c>
      <c r="O11" s="8">
        <v>86.91</v>
      </c>
      <c r="P11" s="8">
        <f t="shared" si="0"/>
        <v>1680.77</v>
      </c>
      <c r="Q11" s="8">
        <f t="shared" si="1"/>
        <v>120.05499999999999</v>
      </c>
    </row>
    <row r="12" spans="1:17" x14ac:dyDescent="0.25">
      <c r="A12" t="str">
        <f>'Weekly Scores'!A12</f>
        <v>Hello There</v>
      </c>
      <c r="B12" s="8">
        <v>145.99</v>
      </c>
      <c r="C12" s="8">
        <v>148.81</v>
      </c>
      <c r="D12" s="8">
        <v>151.43</v>
      </c>
      <c r="E12" s="8">
        <v>148.05000000000001</v>
      </c>
      <c r="F12" s="8">
        <v>116.17</v>
      </c>
      <c r="G12" s="8">
        <v>99.87</v>
      </c>
      <c r="H12" s="8">
        <v>141.34</v>
      </c>
      <c r="I12" s="8">
        <v>137.19</v>
      </c>
      <c r="J12" s="8">
        <v>85.17</v>
      </c>
      <c r="K12" s="8">
        <v>131.91</v>
      </c>
      <c r="L12" s="8">
        <v>156.31</v>
      </c>
      <c r="M12" s="8">
        <v>128.41</v>
      </c>
      <c r="N12" s="8">
        <v>130.83000000000001</v>
      </c>
      <c r="O12" s="8">
        <v>155.65</v>
      </c>
      <c r="P12" s="8">
        <f t="shared" si="0"/>
        <v>1877.13</v>
      </c>
      <c r="Q12" s="8">
        <f t="shared" si="1"/>
        <v>134.08071428571429</v>
      </c>
    </row>
    <row r="13" spans="1:17" x14ac:dyDescent="0.25">
      <c r="A13" t="str">
        <f>'Weekly Scores'!A13</f>
        <v>Elliott!</v>
      </c>
      <c r="B13" s="8">
        <v>131.75</v>
      </c>
      <c r="C13" s="8">
        <v>144.47999999999999</v>
      </c>
      <c r="D13" s="8">
        <v>92.5</v>
      </c>
      <c r="E13" s="8">
        <v>124.39</v>
      </c>
      <c r="F13" s="8">
        <v>135.87</v>
      </c>
      <c r="G13" s="8">
        <v>131.82</v>
      </c>
      <c r="H13" s="8">
        <v>136.69999999999999</v>
      </c>
      <c r="I13" s="8">
        <v>170.74</v>
      </c>
      <c r="J13" s="8">
        <v>149.74</v>
      </c>
      <c r="K13" s="8">
        <v>104.83</v>
      </c>
      <c r="L13" s="8">
        <v>124.61</v>
      </c>
      <c r="M13" s="8">
        <v>97.58</v>
      </c>
      <c r="N13" s="8">
        <v>116.34</v>
      </c>
      <c r="O13" s="8">
        <v>152.77000000000001</v>
      </c>
      <c r="P13" s="8">
        <f t="shared" si="0"/>
        <v>1814.1199999999997</v>
      </c>
      <c r="Q13" s="8">
        <f t="shared" si="1"/>
        <v>129.57999999999998</v>
      </c>
    </row>
    <row r="14" spans="1:17" x14ac:dyDescent="0.25">
      <c r="P14" s="2"/>
      <c r="Q1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13"/>
  <sheetViews>
    <sheetView workbookViewId="0">
      <selection activeCell="B2" sqref="B2"/>
    </sheetView>
  </sheetViews>
  <sheetFormatPr defaultRowHeight="15" x14ac:dyDescent="0.25"/>
  <cols>
    <col min="1" max="1" width="26.28515625" bestFit="1" customWidth="1"/>
    <col min="2" max="2" width="8.85546875" style="3"/>
  </cols>
  <sheetData>
    <row r="2" spans="1:2" x14ac:dyDescent="0.25">
      <c r="A2" t="str">
        <f>'Weekly Scores'!A2</f>
        <v>Red Rising</v>
      </c>
      <c r="B2" s="3">
        <f>'Weekly Scores'!P2-PSA!P2</f>
        <v>381.25000000000045</v>
      </c>
    </row>
    <row r="3" spans="1:2" x14ac:dyDescent="0.25">
      <c r="A3" t="str">
        <f>'Weekly Scores'!A3</f>
        <v>Jayne's Heaters</v>
      </c>
      <c r="B3" s="3">
        <f>'Weekly Scores'!P3-PSA!P3</f>
        <v>-147.94000000000005</v>
      </c>
    </row>
    <row r="4" spans="1:2" x14ac:dyDescent="0.25">
      <c r="A4" t="str">
        <f>'Weekly Scores'!A4</f>
        <v>Installation 04</v>
      </c>
      <c r="B4" s="3">
        <f>'Weekly Scores'!P4-PSA!P4</f>
        <v>99.109999999999673</v>
      </c>
    </row>
    <row r="5" spans="1:2" x14ac:dyDescent="0.25">
      <c r="A5" t="str">
        <f>'Weekly Scores'!A5</f>
        <v>Captain Okona</v>
      </c>
      <c r="B5" s="3">
        <f>'Weekly Scores'!P5-PSA!P5</f>
        <v>40.970000000000255</v>
      </c>
    </row>
    <row r="6" spans="1:2" x14ac:dyDescent="0.25">
      <c r="A6" t="str">
        <f>'Weekly Scores'!A6</f>
        <v>Ruby Rhod</v>
      </c>
      <c r="B6" s="3">
        <f>'Weekly Scores'!P6-PSA!P6</f>
        <v>122.55999999999995</v>
      </c>
    </row>
    <row r="7" spans="1:2" x14ac:dyDescent="0.25">
      <c r="A7" t="str">
        <f>'Weekly Scores'!A7</f>
        <v>The Borg</v>
      </c>
      <c r="B7" s="3">
        <f>'Weekly Scores'!P7-PSA!P7</f>
        <v>111.05999999999949</v>
      </c>
    </row>
    <row r="8" spans="1:2" x14ac:dyDescent="0.25">
      <c r="A8" t="str">
        <f>'Weekly Scores'!A8</f>
        <v>I don't like sand</v>
      </c>
      <c r="B8" s="3">
        <f>'Weekly Scores'!P8-PSA!P8</f>
        <v>-49.429999999999836</v>
      </c>
    </row>
    <row r="9" spans="1:2" x14ac:dyDescent="0.25">
      <c r="A9" t="str">
        <f>'Weekly Scores'!A9</f>
        <v>Rebel Scum</v>
      </c>
      <c r="B9" s="3">
        <f>'Weekly Scores'!P9-PSA!P9</f>
        <v>-90.710000000000491</v>
      </c>
    </row>
    <row r="10" spans="1:2" x14ac:dyDescent="0.25">
      <c r="A10" t="str">
        <f>'Weekly Scores'!A10</f>
        <v>Jason Wanted His Machete Back</v>
      </c>
      <c r="B10" s="3">
        <f>'Weekly Scores'!P10-PSA!P10</f>
        <v>-151.25999999999976</v>
      </c>
    </row>
    <row r="11" spans="1:2" x14ac:dyDescent="0.25">
      <c r="A11" t="str">
        <f>'Weekly Scores'!A11</f>
        <v>Obi-Wan</v>
      </c>
      <c r="B11" s="3">
        <f>'Weekly Scores'!P11-PSA!P11</f>
        <v>-4.819999999999709</v>
      </c>
    </row>
    <row r="12" spans="1:2" x14ac:dyDescent="0.25">
      <c r="A12" t="str">
        <f>'Weekly Scores'!A12</f>
        <v>Hello There</v>
      </c>
      <c r="B12" s="3">
        <f>'Weekly Scores'!P12-PSA!P12</f>
        <v>-235.40000000000032</v>
      </c>
    </row>
    <row r="13" spans="1:2" x14ac:dyDescent="0.25">
      <c r="A13" t="str">
        <f>'Weekly Scores'!A13</f>
        <v>Elliott!</v>
      </c>
      <c r="B13" s="3">
        <f>'Weekly Scores'!P13-PSA!P13</f>
        <v>-208.16999999999962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3"/>
  <sheetViews>
    <sheetView workbookViewId="0">
      <selection activeCell="O14" sqref="O14"/>
    </sheetView>
  </sheetViews>
  <sheetFormatPr defaultRowHeight="15" x14ac:dyDescent="0.25"/>
  <cols>
    <col min="1" max="1" width="29.7109375" bestFit="1" customWidth="1"/>
  </cols>
  <sheetData>
    <row r="1" spans="1:15" x14ac:dyDescent="0.25"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35</v>
      </c>
    </row>
    <row r="2" spans="1:15" x14ac:dyDescent="0.25">
      <c r="A2" t="str">
        <f>'Weekly Scores'!A2</f>
        <v>Red Rising</v>
      </c>
      <c r="B2" s="12">
        <v>12</v>
      </c>
      <c r="C2" s="12">
        <v>7</v>
      </c>
      <c r="D2" s="12">
        <v>4</v>
      </c>
      <c r="E2" s="13">
        <v>3</v>
      </c>
      <c r="F2" s="12">
        <v>2</v>
      </c>
      <c r="G2" s="12">
        <v>2</v>
      </c>
      <c r="H2" s="12">
        <v>2</v>
      </c>
      <c r="I2" s="13">
        <v>2</v>
      </c>
      <c r="J2" s="12">
        <v>2</v>
      </c>
      <c r="K2" s="12">
        <v>2</v>
      </c>
      <c r="L2" s="12">
        <v>1</v>
      </c>
      <c r="M2" s="13">
        <v>1</v>
      </c>
      <c r="N2" s="12">
        <v>1</v>
      </c>
      <c r="O2" s="12">
        <v>1</v>
      </c>
    </row>
    <row r="3" spans="1:15" x14ac:dyDescent="0.25">
      <c r="A3" t="str">
        <f>'Weekly Scores'!A3</f>
        <v>Jayne's Heaters</v>
      </c>
      <c r="B3" s="12">
        <v>7</v>
      </c>
      <c r="C3" s="12">
        <v>11</v>
      </c>
      <c r="D3" s="12">
        <v>11</v>
      </c>
      <c r="E3" s="13">
        <v>11</v>
      </c>
      <c r="F3" s="12">
        <v>11</v>
      </c>
      <c r="G3" s="12">
        <v>11</v>
      </c>
      <c r="H3" s="12">
        <v>11</v>
      </c>
      <c r="I3" s="13">
        <v>12</v>
      </c>
      <c r="J3" s="12">
        <v>12</v>
      </c>
      <c r="K3" s="12">
        <v>12</v>
      </c>
      <c r="L3" s="12">
        <v>12</v>
      </c>
      <c r="M3" s="13">
        <v>12</v>
      </c>
      <c r="N3" s="12">
        <v>12</v>
      </c>
      <c r="O3" s="12">
        <v>12</v>
      </c>
    </row>
    <row r="4" spans="1:15" x14ac:dyDescent="0.25">
      <c r="A4" t="str">
        <f>'Weekly Scores'!A4</f>
        <v>Installation 04</v>
      </c>
      <c r="B4" s="12">
        <v>8</v>
      </c>
      <c r="C4" s="12">
        <v>10</v>
      </c>
      <c r="D4" s="12">
        <v>10</v>
      </c>
      <c r="E4" s="13">
        <v>8</v>
      </c>
      <c r="F4" s="12">
        <v>9</v>
      </c>
      <c r="G4" s="12">
        <v>7</v>
      </c>
      <c r="H4" s="12">
        <v>5</v>
      </c>
      <c r="I4" s="13">
        <v>3</v>
      </c>
      <c r="J4" s="12">
        <v>3</v>
      </c>
      <c r="K4" s="12">
        <v>1</v>
      </c>
      <c r="L4" s="12">
        <v>3</v>
      </c>
      <c r="M4" s="13">
        <v>4</v>
      </c>
      <c r="N4" s="12">
        <v>4</v>
      </c>
      <c r="O4" s="12">
        <v>3</v>
      </c>
    </row>
    <row r="5" spans="1:15" x14ac:dyDescent="0.25">
      <c r="A5" t="str">
        <f>'Weekly Scores'!A5</f>
        <v>Captain Okona</v>
      </c>
      <c r="B5" s="12">
        <v>1</v>
      </c>
      <c r="C5" s="12">
        <v>1</v>
      </c>
      <c r="D5" s="12">
        <v>1</v>
      </c>
      <c r="E5" s="13">
        <v>1</v>
      </c>
      <c r="F5" s="12">
        <v>1</v>
      </c>
      <c r="G5" s="12">
        <v>1</v>
      </c>
      <c r="H5" s="12">
        <v>1</v>
      </c>
      <c r="I5" s="13">
        <v>1</v>
      </c>
      <c r="J5" s="12">
        <v>1</v>
      </c>
      <c r="K5" s="12">
        <v>3</v>
      </c>
      <c r="L5" s="12">
        <v>2</v>
      </c>
      <c r="M5" s="13">
        <v>2</v>
      </c>
      <c r="N5" s="12">
        <v>2</v>
      </c>
      <c r="O5" s="12">
        <v>4</v>
      </c>
    </row>
    <row r="6" spans="1:15" x14ac:dyDescent="0.25">
      <c r="A6" t="str">
        <f>'Weekly Scores'!A6</f>
        <v>Ruby Rhod</v>
      </c>
      <c r="B6" s="12">
        <v>10</v>
      </c>
      <c r="C6" s="12">
        <v>4</v>
      </c>
      <c r="D6" s="12">
        <v>3</v>
      </c>
      <c r="E6" s="13">
        <v>2</v>
      </c>
      <c r="F6" s="12">
        <v>6</v>
      </c>
      <c r="G6" s="12">
        <v>8</v>
      </c>
      <c r="H6" s="12">
        <v>9</v>
      </c>
      <c r="I6" s="13">
        <v>8</v>
      </c>
      <c r="J6" s="12">
        <v>8</v>
      </c>
      <c r="K6" s="12">
        <v>10</v>
      </c>
      <c r="L6" s="12">
        <v>7</v>
      </c>
      <c r="M6" s="13">
        <v>7</v>
      </c>
      <c r="N6" s="12">
        <v>6</v>
      </c>
      <c r="O6" s="12">
        <v>6</v>
      </c>
    </row>
    <row r="7" spans="1:15" x14ac:dyDescent="0.25">
      <c r="A7" t="str">
        <f>'Weekly Scores'!A7</f>
        <v>The Borg</v>
      </c>
      <c r="B7" s="12">
        <v>5</v>
      </c>
      <c r="C7" s="12">
        <v>2</v>
      </c>
      <c r="D7" s="12">
        <v>6</v>
      </c>
      <c r="E7" s="13">
        <v>5</v>
      </c>
      <c r="F7" s="12">
        <v>5</v>
      </c>
      <c r="G7" s="12">
        <v>3</v>
      </c>
      <c r="H7" s="12">
        <v>3</v>
      </c>
      <c r="I7" s="13">
        <v>4</v>
      </c>
      <c r="J7" s="12">
        <v>6</v>
      </c>
      <c r="K7" s="12">
        <v>5</v>
      </c>
      <c r="L7" s="12">
        <v>4</v>
      </c>
      <c r="M7" s="13">
        <v>3</v>
      </c>
      <c r="N7" s="12">
        <v>3</v>
      </c>
      <c r="O7" s="12">
        <v>2</v>
      </c>
    </row>
    <row r="8" spans="1:15" x14ac:dyDescent="0.25">
      <c r="A8" t="str">
        <f>'Weekly Scores'!A8</f>
        <v>I don't like sand</v>
      </c>
      <c r="B8" s="12">
        <v>4</v>
      </c>
      <c r="C8" s="12">
        <v>6</v>
      </c>
      <c r="D8" s="12">
        <v>5</v>
      </c>
      <c r="E8" s="13">
        <v>4</v>
      </c>
      <c r="F8" s="12">
        <v>3</v>
      </c>
      <c r="G8" s="12">
        <v>5</v>
      </c>
      <c r="H8" s="12">
        <v>4</v>
      </c>
      <c r="I8" s="13">
        <v>6</v>
      </c>
      <c r="J8" s="12">
        <v>4</v>
      </c>
      <c r="K8" s="12">
        <v>4</v>
      </c>
      <c r="L8" s="12">
        <v>5</v>
      </c>
      <c r="M8" s="13">
        <v>5</v>
      </c>
      <c r="N8" s="12">
        <v>5</v>
      </c>
      <c r="O8" s="12">
        <v>5</v>
      </c>
    </row>
    <row r="9" spans="1:15" x14ac:dyDescent="0.25">
      <c r="A9" t="str">
        <f>'Weekly Scores'!A9</f>
        <v>Rebel Scum</v>
      </c>
      <c r="B9" s="12">
        <v>11</v>
      </c>
      <c r="C9" s="12">
        <v>8</v>
      </c>
      <c r="D9" s="12">
        <v>9</v>
      </c>
      <c r="E9" s="13">
        <v>12</v>
      </c>
      <c r="F9" s="12">
        <v>12</v>
      </c>
      <c r="G9" s="12">
        <v>12</v>
      </c>
      <c r="H9" s="12">
        <v>12</v>
      </c>
      <c r="I9" s="13">
        <v>11</v>
      </c>
      <c r="J9" s="12">
        <v>11</v>
      </c>
      <c r="K9" s="12">
        <v>11</v>
      </c>
      <c r="L9" s="12">
        <v>11</v>
      </c>
      <c r="M9" s="13">
        <v>11</v>
      </c>
      <c r="N9" s="12">
        <v>11</v>
      </c>
      <c r="O9" s="12">
        <v>11</v>
      </c>
    </row>
    <row r="10" spans="1:15" x14ac:dyDescent="0.25">
      <c r="A10" t="str">
        <f>'Weekly Scores'!A10</f>
        <v>Jason Wanted His Machete Back</v>
      </c>
      <c r="B10" s="12">
        <v>3</v>
      </c>
      <c r="C10" s="12">
        <v>9</v>
      </c>
      <c r="D10" s="12">
        <v>7</v>
      </c>
      <c r="E10" s="13">
        <v>7</v>
      </c>
      <c r="F10" s="12">
        <v>4</v>
      </c>
      <c r="G10" s="12">
        <v>4</v>
      </c>
      <c r="H10" s="12">
        <v>7</v>
      </c>
      <c r="I10" s="13">
        <v>9</v>
      </c>
      <c r="J10" s="12">
        <v>10</v>
      </c>
      <c r="K10" s="12">
        <v>8</v>
      </c>
      <c r="L10" s="12">
        <v>10</v>
      </c>
      <c r="M10" s="13">
        <v>10</v>
      </c>
      <c r="N10" s="12">
        <v>10</v>
      </c>
      <c r="O10" s="12">
        <v>10</v>
      </c>
    </row>
    <row r="11" spans="1:15" x14ac:dyDescent="0.25">
      <c r="A11" t="str">
        <f>'Weekly Scores'!A11</f>
        <v>Obi-Wan</v>
      </c>
      <c r="B11" s="12">
        <v>9</v>
      </c>
      <c r="C11" s="12">
        <v>3</v>
      </c>
      <c r="D11" s="12">
        <v>2</v>
      </c>
      <c r="E11" s="13">
        <v>6</v>
      </c>
      <c r="F11" s="12">
        <v>8</v>
      </c>
      <c r="G11" s="12">
        <v>9</v>
      </c>
      <c r="H11" s="12">
        <v>8</v>
      </c>
      <c r="I11" s="13">
        <v>7</v>
      </c>
      <c r="J11" s="12">
        <v>7</v>
      </c>
      <c r="K11" s="12">
        <v>7</v>
      </c>
      <c r="L11" s="12">
        <v>6</v>
      </c>
      <c r="M11" s="13">
        <v>6</v>
      </c>
      <c r="N11" s="12">
        <v>8</v>
      </c>
      <c r="O11" s="12">
        <v>7</v>
      </c>
    </row>
    <row r="12" spans="1:15" x14ac:dyDescent="0.25">
      <c r="A12" t="str">
        <f>'Weekly Scores'!A12</f>
        <v>Hello There</v>
      </c>
      <c r="B12" s="12">
        <v>6</v>
      </c>
      <c r="C12" s="12">
        <v>12</v>
      </c>
      <c r="D12" s="12">
        <v>12</v>
      </c>
      <c r="E12" s="13">
        <v>9</v>
      </c>
      <c r="F12" s="12">
        <v>7</v>
      </c>
      <c r="G12" s="12">
        <v>6</v>
      </c>
      <c r="H12" s="12">
        <v>6</v>
      </c>
      <c r="I12" s="13">
        <v>5</v>
      </c>
      <c r="J12" s="12">
        <v>5</v>
      </c>
      <c r="K12" s="12">
        <v>6</v>
      </c>
      <c r="L12" s="12">
        <v>8</v>
      </c>
      <c r="M12" s="13">
        <v>9</v>
      </c>
      <c r="N12" s="12">
        <v>9</v>
      </c>
      <c r="O12" s="12">
        <v>9</v>
      </c>
    </row>
    <row r="13" spans="1:15" x14ac:dyDescent="0.25">
      <c r="A13" t="str">
        <f>'Weekly Scores'!A13</f>
        <v>Elliott!</v>
      </c>
      <c r="B13" s="12">
        <v>2</v>
      </c>
      <c r="C13" s="12">
        <v>5</v>
      </c>
      <c r="D13" s="12">
        <v>8</v>
      </c>
      <c r="E13" s="13">
        <v>10</v>
      </c>
      <c r="F13" s="12">
        <v>10</v>
      </c>
      <c r="G13" s="12">
        <v>10</v>
      </c>
      <c r="H13" s="12">
        <v>10</v>
      </c>
      <c r="I13" s="13">
        <v>10</v>
      </c>
      <c r="J13" s="12">
        <v>9</v>
      </c>
      <c r="K13" s="12">
        <v>9</v>
      </c>
      <c r="L13" s="12">
        <v>9</v>
      </c>
      <c r="M13" s="13">
        <v>8</v>
      </c>
      <c r="N13" s="12">
        <v>7</v>
      </c>
      <c r="O13" s="12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5"/>
  <sheetViews>
    <sheetView workbookViewId="0">
      <selection activeCell="O16" sqref="O16"/>
    </sheetView>
  </sheetViews>
  <sheetFormatPr defaultColWidth="8.85546875" defaultRowHeight="15" x14ac:dyDescent="0.25"/>
  <cols>
    <col min="1" max="1" width="29.7109375" bestFit="1" customWidth="1"/>
    <col min="2" max="16384" width="8.85546875" style="2"/>
  </cols>
  <sheetData>
    <row r="1" spans="1:15" s="1" customFormat="1" x14ac:dyDescent="0.25">
      <c r="A1" s="6"/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35</v>
      </c>
    </row>
    <row r="2" spans="1:15" x14ac:dyDescent="0.25">
      <c r="A2" t="s">
        <v>29</v>
      </c>
      <c r="B2" s="2">
        <v>2</v>
      </c>
      <c r="C2" s="2">
        <v>3</v>
      </c>
      <c r="D2" s="2">
        <v>2</v>
      </c>
      <c r="E2" s="2">
        <v>1</v>
      </c>
      <c r="F2" s="2">
        <v>1</v>
      </c>
      <c r="G2" s="2">
        <v>3</v>
      </c>
      <c r="H2" s="2">
        <v>2</v>
      </c>
      <c r="I2" s="2">
        <v>2</v>
      </c>
      <c r="J2" s="2">
        <v>1</v>
      </c>
      <c r="K2" s="2">
        <v>1</v>
      </c>
      <c r="L2" s="2">
        <v>2</v>
      </c>
      <c r="M2" s="2">
        <v>2</v>
      </c>
      <c r="N2" s="2">
        <v>2</v>
      </c>
      <c r="O2" s="2">
        <v>2</v>
      </c>
    </row>
    <row r="3" spans="1:15" x14ac:dyDescent="0.25">
      <c r="A3" t="s">
        <v>31</v>
      </c>
      <c r="B3" s="2">
        <v>1</v>
      </c>
      <c r="C3" s="2">
        <v>4</v>
      </c>
      <c r="D3" s="2">
        <v>4</v>
      </c>
      <c r="E3" s="2">
        <v>4</v>
      </c>
      <c r="F3" s="2">
        <v>2</v>
      </c>
      <c r="G3" s="2">
        <v>2</v>
      </c>
      <c r="H3" s="2">
        <v>3</v>
      </c>
      <c r="I3" s="2">
        <v>4</v>
      </c>
      <c r="J3" s="2">
        <v>4</v>
      </c>
      <c r="K3" s="2">
        <v>4</v>
      </c>
      <c r="L3" s="2">
        <v>4</v>
      </c>
      <c r="M3" s="2">
        <v>4</v>
      </c>
      <c r="N3" s="2">
        <v>4</v>
      </c>
      <c r="O3" s="2">
        <v>4</v>
      </c>
    </row>
    <row r="4" spans="1:15" x14ac:dyDescent="0.25">
      <c r="A4" t="s">
        <v>28</v>
      </c>
      <c r="B4" s="2">
        <v>3</v>
      </c>
      <c r="C4" s="2">
        <v>1</v>
      </c>
      <c r="D4" s="2">
        <v>3</v>
      </c>
      <c r="E4" s="2">
        <v>2</v>
      </c>
      <c r="F4" s="2">
        <v>3</v>
      </c>
      <c r="G4" s="2">
        <v>1</v>
      </c>
      <c r="H4" s="2">
        <v>1</v>
      </c>
      <c r="I4" s="2">
        <v>1</v>
      </c>
      <c r="J4" s="2">
        <v>2</v>
      </c>
      <c r="K4" s="2">
        <v>2</v>
      </c>
      <c r="L4" s="2">
        <v>1</v>
      </c>
      <c r="M4" s="2">
        <v>1</v>
      </c>
      <c r="N4" s="2">
        <v>1</v>
      </c>
      <c r="O4" s="2">
        <v>1</v>
      </c>
    </row>
    <row r="5" spans="1:15" x14ac:dyDescent="0.25">
      <c r="A5" t="s">
        <v>32</v>
      </c>
      <c r="B5" s="2">
        <v>4</v>
      </c>
      <c r="C5" s="2">
        <v>2</v>
      </c>
      <c r="D5" s="2">
        <v>1</v>
      </c>
      <c r="E5" s="2">
        <v>3</v>
      </c>
      <c r="F5" s="2">
        <v>4</v>
      </c>
      <c r="G5" s="2">
        <v>4</v>
      </c>
      <c r="H5" s="2">
        <v>4</v>
      </c>
      <c r="I5" s="2">
        <v>3</v>
      </c>
      <c r="J5" s="2">
        <v>3</v>
      </c>
      <c r="K5" s="2">
        <v>3</v>
      </c>
      <c r="L5" s="2">
        <v>3</v>
      </c>
      <c r="M5" s="2">
        <v>3</v>
      </c>
      <c r="N5" s="2">
        <v>3</v>
      </c>
      <c r="O5" s="2">
        <v>3</v>
      </c>
    </row>
    <row r="7" spans="1:15" x14ac:dyDescent="0.25">
      <c r="A7" t="s">
        <v>25</v>
      </c>
      <c r="B7" s="2">
        <v>2</v>
      </c>
      <c r="C7" s="2">
        <v>4</v>
      </c>
      <c r="D7" s="2">
        <v>4</v>
      </c>
      <c r="E7" s="2">
        <v>3</v>
      </c>
      <c r="F7" s="2">
        <v>3</v>
      </c>
      <c r="G7" s="2">
        <v>2</v>
      </c>
      <c r="H7" s="2">
        <v>2</v>
      </c>
      <c r="I7" s="2">
        <v>2</v>
      </c>
      <c r="J7" s="2">
        <v>2</v>
      </c>
      <c r="K7" s="2">
        <v>1</v>
      </c>
      <c r="L7" s="2">
        <v>2</v>
      </c>
      <c r="M7" s="2">
        <v>2</v>
      </c>
      <c r="N7" s="2">
        <v>2</v>
      </c>
      <c r="O7" s="2">
        <v>1</v>
      </c>
    </row>
    <row r="8" spans="1:15" x14ac:dyDescent="0.25">
      <c r="A8" t="s">
        <v>27</v>
      </c>
      <c r="B8" s="2">
        <v>3</v>
      </c>
      <c r="C8" s="2">
        <v>2</v>
      </c>
      <c r="D8" s="2">
        <v>2</v>
      </c>
      <c r="E8" s="2">
        <v>2</v>
      </c>
      <c r="F8" s="2">
        <v>2</v>
      </c>
      <c r="G8" s="2">
        <v>3</v>
      </c>
      <c r="H8" s="2">
        <v>3</v>
      </c>
      <c r="I8" s="2">
        <v>3</v>
      </c>
      <c r="J8" s="2">
        <v>3</v>
      </c>
      <c r="K8" s="2">
        <v>3</v>
      </c>
      <c r="L8" s="2">
        <v>3</v>
      </c>
      <c r="M8" s="2">
        <v>3</v>
      </c>
      <c r="N8" s="2">
        <v>3</v>
      </c>
      <c r="O8" s="2">
        <v>3</v>
      </c>
    </row>
    <row r="9" spans="1:15" x14ac:dyDescent="0.25">
      <c r="A9" t="s">
        <v>30</v>
      </c>
      <c r="B9" s="2">
        <v>4</v>
      </c>
      <c r="C9" s="2">
        <v>3</v>
      </c>
      <c r="D9" s="2">
        <v>3</v>
      </c>
      <c r="E9" s="2">
        <v>4</v>
      </c>
      <c r="F9" s="2">
        <v>4</v>
      </c>
      <c r="G9" s="2">
        <v>4</v>
      </c>
      <c r="H9" s="2">
        <v>4</v>
      </c>
      <c r="I9" s="2">
        <v>4</v>
      </c>
      <c r="J9" s="2">
        <v>4</v>
      </c>
      <c r="K9" s="2">
        <v>4</v>
      </c>
      <c r="L9" s="2">
        <v>4</v>
      </c>
      <c r="M9" s="2">
        <v>4</v>
      </c>
      <c r="N9" s="2">
        <v>4</v>
      </c>
      <c r="O9" s="2">
        <v>4</v>
      </c>
    </row>
    <row r="10" spans="1:15" x14ac:dyDescent="0.25">
      <c r="A10" t="s">
        <v>26</v>
      </c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2</v>
      </c>
      <c r="L10" s="2">
        <v>1</v>
      </c>
      <c r="M10" s="2">
        <v>1</v>
      </c>
      <c r="N10" s="2">
        <v>1</v>
      </c>
      <c r="O10" s="2">
        <v>2</v>
      </c>
    </row>
    <row r="12" spans="1:15" x14ac:dyDescent="0.25">
      <c r="A12" t="s">
        <v>23</v>
      </c>
      <c r="B12" s="2">
        <v>4</v>
      </c>
      <c r="C12" s="2">
        <v>2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</row>
    <row r="13" spans="1:15" x14ac:dyDescent="0.25">
      <c r="A13" t="s">
        <v>33</v>
      </c>
      <c r="B13" s="2">
        <v>2</v>
      </c>
      <c r="C13" s="2">
        <v>4</v>
      </c>
      <c r="D13" s="2">
        <v>4</v>
      </c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3</v>
      </c>
      <c r="N13" s="2">
        <v>3</v>
      </c>
      <c r="O13" s="2">
        <v>3</v>
      </c>
    </row>
    <row r="14" spans="1:15" x14ac:dyDescent="0.25">
      <c r="A14" t="s">
        <v>24</v>
      </c>
      <c r="B14" s="2">
        <v>3</v>
      </c>
      <c r="C14" s="2">
        <v>3</v>
      </c>
      <c r="D14" s="2">
        <v>3</v>
      </c>
      <c r="E14" s="2">
        <v>4</v>
      </c>
      <c r="F14" s="2">
        <v>4</v>
      </c>
      <c r="G14" s="2">
        <v>4</v>
      </c>
      <c r="H14" s="2">
        <v>4</v>
      </c>
      <c r="I14" s="2">
        <v>4</v>
      </c>
      <c r="J14" s="2">
        <v>4</v>
      </c>
      <c r="K14" s="2">
        <v>4</v>
      </c>
      <c r="L14" s="2">
        <v>4</v>
      </c>
      <c r="M14" s="2">
        <v>4</v>
      </c>
      <c r="N14" s="2">
        <v>4</v>
      </c>
      <c r="O14" s="2">
        <v>4</v>
      </c>
    </row>
    <row r="15" spans="1:15" x14ac:dyDescent="0.25">
      <c r="A15" t="s">
        <v>34</v>
      </c>
      <c r="B15" s="2">
        <v>1</v>
      </c>
      <c r="C15" s="2">
        <v>1</v>
      </c>
      <c r="D15" s="2">
        <v>2</v>
      </c>
      <c r="E15" s="2">
        <v>3</v>
      </c>
      <c r="F15" s="2">
        <v>3</v>
      </c>
      <c r="G15" s="2">
        <v>3</v>
      </c>
      <c r="H15" s="2">
        <v>3</v>
      </c>
      <c r="I15" s="2">
        <v>3</v>
      </c>
      <c r="J15" s="2">
        <v>3</v>
      </c>
      <c r="K15" s="2">
        <v>3</v>
      </c>
      <c r="L15" s="2">
        <v>3</v>
      </c>
      <c r="M15" s="2">
        <v>2</v>
      </c>
      <c r="N15" s="2">
        <v>2</v>
      </c>
      <c r="O15" s="2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S31" sqref="S31"/>
    </sheetView>
  </sheetViews>
  <sheetFormatPr defaultColWidth="8.85546875" defaultRowHeight="12.75" x14ac:dyDescent="0.2"/>
  <cols>
    <col min="1" max="16384" width="8.85546875" style="5"/>
  </cols>
  <sheetData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7AA1D-0E9B-4D92-84DE-FDD56B5F6D93}">
  <dimension ref="B2:K20"/>
  <sheetViews>
    <sheetView workbookViewId="0">
      <selection activeCell="D10" sqref="D10"/>
    </sheetView>
  </sheetViews>
  <sheetFormatPr defaultRowHeight="15" x14ac:dyDescent="0.25"/>
  <cols>
    <col min="2" max="2" width="37.7109375" bestFit="1" customWidth="1"/>
    <col min="3" max="3" width="9.140625" style="2"/>
    <col min="4" max="4" width="9.140625" style="8"/>
    <col min="5" max="5" width="9.140625" style="16"/>
    <col min="8" max="8" width="27.85546875" bestFit="1" customWidth="1"/>
    <col min="9" max="11" width="9.140625" style="2"/>
  </cols>
  <sheetData>
    <row r="2" spans="2:11" x14ac:dyDescent="0.25">
      <c r="B2" s="7" t="s">
        <v>15</v>
      </c>
      <c r="C2" s="2">
        <v>1826.05</v>
      </c>
      <c r="D2" s="8" t="s">
        <v>36</v>
      </c>
    </row>
    <row r="3" spans="2:11" x14ac:dyDescent="0.25">
      <c r="B3" s="7" t="s">
        <v>16</v>
      </c>
      <c r="C3" s="2">
        <v>176.96</v>
      </c>
      <c r="D3" s="8" t="s">
        <v>37</v>
      </c>
      <c r="E3" s="16" t="s">
        <v>13</v>
      </c>
    </row>
    <row r="4" spans="2:11" x14ac:dyDescent="0.25">
      <c r="B4" s="7" t="s">
        <v>17</v>
      </c>
      <c r="C4" s="2">
        <v>93.44</v>
      </c>
      <c r="D4" s="8" t="s">
        <v>36</v>
      </c>
      <c r="E4" s="16" t="s">
        <v>12</v>
      </c>
    </row>
    <row r="5" spans="2:11" x14ac:dyDescent="0.25">
      <c r="B5" s="7" t="s">
        <v>18</v>
      </c>
      <c r="C5" s="2">
        <v>0.06</v>
      </c>
      <c r="D5" s="8" t="s">
        <v>37</v>
      </c>
      <c r="E5" s="16" t="s">
        <v>11</v>
      </c>
    </row>
    <row r="6" spans="2:11" x14ac:dyDescent="0.25">
      <c r="B6" s="7" t="s">
        <v>19</v>
      </c>
      <c r="C6" s="2">
        <v>1813.16</v>
      </c>
      <c r="D6" s="8" t="s">
        <v>38</v>
      </c>
    </row>
    <row r="8" spans="2:11" x14ac:dyDescent="0.25">
      <c r="I8" s="9" t="s">
        <v>20</v>
      </c>
      <c r="J8" s="9" t="s">
        <v>21</v>
      </c>
      <c r="K8" s="10" t="s">
        <v>22</v>
      </c>
    </row>
    <row r="9" spans="2:11" x14ac:dyDescent="0.25">
      <c r="H9" s="14" t="s">
        <v>23</v>
      </c>
      <c r="I9" s="15"/>
      <c r="J9" s="15"/>
      <c r="K9" s="11">
        <f>I9-J9</f>
        <v>0</v>
      </c>
    </row>
    <row r="10" spans="2:11" x14ac:dyDescent="0.25">
      <c r="H10" s="14" t="s">
        <v>24</v>
      </c>
      <c r="I10" s="15"/>
      <c r="J10" s="15"/>
      <c r="K10" s="11">
        <f t="shared" ref="K10:K20" si="0">I10-J10</f>
        <v>0</v>
      </c>
    </row>
    <row r="11" spans="2:11" x14ac:dyDescent="0.25">
      <c r="H11" s="14" t="s">
        <v>25</v>
      </c>
      <c r="I11" s="15"/>
      <c r="J11" s="15"/>
      <c r="K11" s="11">
        <f t="shared" si="0"/>
        <v>0</v>
      </c>
    </row>
    <row r="12" spans="2:11" x14ac:dyDescent="0.25">
      <c r="H12" s="14" t="s">
        <v>26</v>
      </c>
      <c r="I12" s="15"/>
      <c r="J12" s="15"/>
      <c r="K12" s="11">
        <f t="shared" si="0"/>
        <v>0</v>
      </c>
    </row>
    <row r="13" spans="2:11" x14ac:dyDescent="0.25">
      <c r="H13" s="14" t="s">
        <v>27</v>
      </c>
      <c r="I13" s="15"/>
      <c r="J13" s="15"/>
      <c r="K13" s="11">
        <f t="shared" si="0"/>
        <v>0</v>
      </c>
    </row>
    <row r="14" spans="2:11" x14ac:dyDescent="0.25">
      <c r="H14" s="14" t="s">
        <v>28</v>
      </c>
      <c r="I14" s="15"/>
      <c r="J14" s="15"/>
      <c r="K14" s="11">
        <f t="shared" si="0"/>
        <v>0</v>
      </c>
    </row>
    <row r="15" spans="2:11" x14ac:dyDescent="0.25">
      <c r="H15" s="14" t="s">
        <v>29</v>
      </c>
      <c r="I15" s="15"/>
      <c r="J15" s="15"/>
      <c r="K15" s="11">
        <f t="shared" si="0"/>
        <v>0</v>
      </c>
    </row>
    <row r="16" spans="2:11" x14ac:dyDescent="0.25">
      <c r="H16" s="14" t="s">
        <v>30</v>
      </c>
      <c r="I16" s="15"/>
      <c r="J16" s="15"/>
      <c r="K16" s="11">
        <f t="shared" si="0"/>
        <v>0</v>
      </c>
    </row>
    <row r="17" spans="8:11" x14ac:dyDescent="0.25">
      <c r="H17" s="14" t="s">
        <v>31</v>
      </c>
      <c r="I17" s="15"/>
      <c r="J17" s="15"/>
      <c r="K17" s="11">
        <f t="shared" si="0"/>
        <v>0</v>
      </c>
    </row>
    <row r="18" spans="8:11" x14ac:dyDescent="0.25">
      <c r="H18" s="14" t="s">
        <v>32</v>
      </c>
      <c r="I18" s="15"/>
      <c r="J18" s="15"/>
      <c r="K18" s="11">
        <f t="shared" si="0"/>
        <v>0</v>
      </c>
    </row>
    <row r="19" spans="8:11" x14ac:dyDescent="0.25">
      <c r="H19" s="14" t="s">
        <v>33</v>
      </c>
      <c r="I19" s="15"/>
      <c r="J19" s="15"/>
      <c r="K19" s="11">
        <f t="shared" si="0"/>
        <v>0</v>
      </c>
    </row>
    <row r="20" spans="8:11" x14ac:dyDescent="0.25">
      <c r="H20" s="14" t="s">
        <v>34</v>
      </c>
      <c r="I20" s="15"/>
      <c r="J20" s="15"/>
      <c r="K20" s="1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Weekly Scores</vt:lpstr>
      <vt:lpstr>Weekly Avg</vt:lpstr>
      <vt:lpstr>PSA</vt:lpstr>
      <vt:lpstr>Point Difference</vt:lpstr>
      <vt:lpstr>Overall Rank</vt:lpstr>
      <vt:lpstr>Divisional Ranks</vt:lpstr>
      <vt:lpstr>Divisional Graphs</vt:lpstr>
      <vt:lpstr>Prop Bets</vt:lpstr>
      <vt:lpstr>Overall 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 Fiorella</cp:lastModifiedBy>
  <dcterms:created xsi:type="dcterms:W3CDTF">2015-10-21T15:15:19Z</dcterms:created>
  <dcterms:modified xsi:type="dcterms:W3CDTF">2023-11-14T13:56:21Z</dcterms:modified>
</cp:coreProperties>
</file>