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ropbox\FFootball\Yearly Stats\"/>
    </mc:Choice>
  </mc:AlternateContent>
  <xr:revisionPtr revIDLastSave="0" documentId="13_ncr:1_{F3D0D53C-50D7-465A-A352-FEBAD69DD9BB}" xr6:coauthVersionLast="47" xr6:coauthVersionMax="47" xr10:uidLastSave="{00000000-0000-0000-0000-000000000000}"/>
  <bookViews>
    <workbookView xWindow="-28920" yWindow="-120" windowWidth="29040" windowHeight="16440" tabRatio="767" xr2:uid="{00000000-000D-0000-FFFF-FFFF00000000}"/>
  </bookViews>
  <sheets>
    <sheet name="Weekly Scores" sheetId="1" r:id="rId1"/>
    <sheet name="Weekly Avg" sheetId="2" r:id="rId2"/>
    <sheet name="PSA" sheetId="3" r:id="rId3"/>
    <sheet name="Point Difference" sheetId="4" r:id="rId4"/>
    <sheet name="Overall Rank" sheetId="5" r:id="rId5"/>
    <sheet name="Overall Graph" sheetId="6" r:id="rId6"/>
    <sheet name="Divisional Ranks" sheetId="9" r:id="rId7"/>
    <sheet name="Divisional Graphs" sheetId="10" r:id="rId8"/>
    <sheet name="Prop Bets" sheetId="11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1" l="1"/>
  <c r="H11" i="11"/>
  <c r="H12" i="11"/>
  <c r="H13" i="11"/>
  <c r="H14" i="11"/>
  <c r="H15" i="11"/>
  <c r="H16" i="11"/>
  <c r="H17" i="11"/>
  <c r="H18" i="11"/>
  <c r="H19" i="11"/>
  <c r="H20" i="11"/>
  <c r="H9" i="11"/>
  <c r="K20" i="11" l="1"/>
  <c r="K19" i="11"/>
  <c r="K18" i="11"/>
  <c r="K17" i="11"/>
  <c r="K16" i="11"/>
  <c r="K15" i="11"/>
  <c r="K14" i="11"/>
  <c r="K13" i="11"/>
  <c r="K12" i="11"/>
  <c r="K11" i="11"/>
  <c r="K10" i="11"/>
  <c r="K9" i="11"/>
  <c r="P3" i="3" l="1"/>
  <c r="Q3" i="3"/>
  <c r="P4" i="3"/>
  <c r="Q4" i="3"/>
  <c r="P5" i="3"/>
  <c r="Q5" i="3"/>
  <c r="P6" i="3"/>
  <c r="Q6" i="3"/>
  <c r="P7" i="3"/>
  <c r="Q7" i="3"/>
  <c r="P8" i="3"/>
  <c r="Q8" i="3"/>
  <c r="P9" i="3"/>
  <c r="Q9" i="3"/>
  <c r="P10" i="3"/>
  <c r="Q10" i="3"/>
  <c r="P11" i="3"/>
  <c r="Q11" i="3"/>
  <c r="P12" i="3"/>
  <c r="Q12" i="3"/>
  <c r="P13" i="3"/>
  <c r="Q13" i="3"/>
  <c r="Q2" i="3"/>
  <c r="P2" i="3"/>
  <c r="O3" i="2"/>
  <c r="O4" i="2"/>
  <c r="O5" i="2"/>
  <c r="O6" i="2"/>
  <c r="O7" i="2"/>
  <c r="O8" i="2"/>
  <c r="O9" i="2"/>
  <c r="O10" i="2"/>
  <c r="O11" i="2"/>
  <c r="O12" i="2"/>
  <c r="O13" i="2"/>
  <c r="O2" i="2"/>
  <c r="P3" i="1"/>
  <c r="P4" i="1"/>
  <c r="P5" i="1"/>
  <c r="P6" i="1"/>
  <c r="P7" i="1"/>
  <c r="P8" i="1"/>
  <c r="P9" i="1"/>
  <c r="P10" i="1"/>
  <c r="P11" i="1"/>
  <c r="P12" i="1"/>
  <c r="P13" i="1"/>
  <c r="P2" i="1"/>
  <c r="A13" i="5"/>
  <c r="A12" i="5"/>
  <c r="A11" i="5"/>
  <c r="A10" i="5"/>
  <c r="A9" i="5"/>
  <c r="A8" i="5"/>
  <c r="A7" i="5"/>
  <c r="A6" i="5"/>
  <c r="A5" i="5"/>
  <c r="A4" i="5"/>
  <c r="A3" i="5"/>
  <c r="A2" i="5"/>
  <c r="A13" i="4"/>
  <c r="A12" i="4"/>
  <c r="A11" i="4"/>
  <c r="A10" i="4"/>
  <c r="A9" i="4"/>
  <c r="A8" i="4"/>
  <c r="A7" i="4"/>
  <c r="A6" i="4"/>
  <c r="A5" i="4"/>
  <c r="A4" i="4"/>
  <c r="A3" i="4"/>
  <c r="A2" i="4"/>
  <c r="A13" i="3"/>
  <c r="A12" i="3"/>
  <c r="A11" i="3"/>
  <c r="A10" i="3"/>
  <c r="A9" i="3"/>
  <c r="A8" i="3"/>
  <c r="A7" i="3"/>
  <c r="A6" i="3"/>
  <c r="A5" i="3"/>
  <c r="A4" i="3"/>
  <c r="A3" i="3"/>
  <c r="A2" i="3"/>
  <c r="A5" i="2"/>
  <c r="A6" i="2"/>
  <c r="A7" i="2"/>
  <c r="A8" i="2"/>
  <c r="A9" i="2"/>
  <c r="A10" i="2"/>
  <c r="A11" i="2"/>
  <c r="A12" i="2"/>
  <c r="A13" i="2"/>
  <c r="A4" i="2"/>
  <c r="A3" i="2"/>
  <c r="A2" i="2"/>
  <c r="N3" i="2"/>
  <c r="N4" i="2"/>
  <c r="N5" i="2"/>
  <c r="N6" i="2"/>
  <c r="N7" i="2"/>
  <c r="N8" i="2"/>
  <c r="N9" i="2"/>
  <c r="N10" i="2"/>
  <c r="N11" i="2"/>
  <c r="N12" i="2"/>
  <c r="N13" i="2"/>
  <c r="M3" i="2"/>
  <c r="M4" i="2"/>
  <c r="M5" i="2"/>
  <c r="M6" i="2"/>
  <c r="M7" i="2"/>
  <c r="M8" i="2"/>
  <c r="M9" i="2"/>
  <c r="M10" i="2"/>
  <c r="M11" i="2"/>
  <c r="M12" i="2"/>
  <c r="M13" i="2"/>
  <c r="L3" i="2"/>
  <c r="L4" i="2"/>
  <c r="L5" i="2"/>
  <c r="L6" i="2"/>
  <c r="L7" i="2"/>
  <c r="L8" i="2"/>
  <c r="L9" i="2"/>
  <c r="L10" i="2"/>
  <c r="L11" i="2"/>
  <c r="L12" i="2"/>
  <c r="L13" i="2"/>
  <c r="K3" i="2"/>
  <c r="K4" i="2"/>
  <c r="K5" i="2"/>
  <c r="K6" i="2"/>
  <c r="K7" i="2"/>
  <c r="K8" i="2"/>
  <c r="K9" i="2"/>
  <c r="K10" i="2"/>
  <c r="K11" i="2"/>
  <c r="K12" i="2"/>
  <c r="K13" i="2"/>
  <c r="J3" i="2"/>
  <c r="J4" i="2"/>
  <c r="J5" i="2"/>
  <c r="J6" i="2"/>
  <c r="J7" i="2"/>
  <c r="J8" i="2"/>
  <c r="J9" i="2"/>
  <c r="J10" i="2"/>
  <c r="J11" i="2"/>
  <c r="J12" i="2"/>
  <c r="J13" i="2"/>
  <c r="I3" i="2"/>
  <c r="I4" i="2"/>
  <c r="I5" i="2"/>
  <c r="I6" i="2"/>
  <c r="I7" i="2"/>
  <c r="I8" i="2"/>
  <c r="I9" i="2"/>
  <c r="I10" i="2"/>
  <c r="I11" i="2"/>
  <c r="I12" i="2"/>
  <c r="I13" i="2"/>
  <c r="H3" i="2"/>
  <c r="H4" i="2"/>
  <c r="H5" i="2"/>
  <c r="H6" i="2"/>
  <c r="H7" i="2"/>
  <c r="H8" i="2"/>
  <c r="H9" i="2"/>
  <c r="H10" i="2"/>
  <c r="H11" i="2"/>
  <c r="H12" i="2"/>
  <c r="H13" i="2"/>
  <c r="G3" i="2"/>
  <c r="G4" i="2"/>
  <c r="G5" i="2"/>
  <c r="G6" i="2"/>
  <c r="G7" i="2"/>
  <c r="G8" i="2"/>
  <c r="G9" i="2"/>
  <c r="G10" i="2"/>
  <c r="G11" i="2"/>
  <c r="G12" i="2"/>
  <c r="G13" i="2"/>
  <c r="F3" i="2"/>
  <c r="F4" i="2"/>
  <c r="F5" i="2"/>
  <c r="F6" i="2"/>
  <c r="F7" i="2"/>
  <c r="F8" i="2"/>
  <c r="F9" i="2"/>
  <c r="F10" i="2"/>
  <c r="F11" i="2"/>
  <c r="F12" i="2"/>
  <c r="F13" i="2"/>
  <c r="E3" i="2"/>
  <c r="E4" i="2"/>
  <c r="E5" i="2"/>
  <c r="E6" i="2"/>
  <c r="E7" i="2"/>
  <c r="E8" i="2"/>
  <c r="E9" i="2"/>
  <c r="E10" i="2"/>
  <c r="E11" i="2"/>
  <c r="E12" i="2"/>
  <c r="E13" i="2"/>
  <c r="D3" i="2"/>
  <c r="D4" i="2"/>
  <c r="D5" i="2"/>
  <c r="D6" i="2"/>
  <c r="D7" i="2"/>
  <c r="D8" i="2"/>
  <c r="D9" i="2"/>
  <c r="D10" i="2"/>
  <c r="D11" i="2"/>
  <c r="D12" i="2"/>
  <c r="D13" i="2"/>
  <c r="C3" i="2"/>
  <c r="C4" i="2"/>
  <c r="C5" i="2"/>
  <c r="C6" i="2"/>
  <c r="C7" i="2"/>
  <c r="C8" i="2"/>
  <c r="C9" i="2"/>
  <c r="C10" i="2"/>
  <c r="C11" i="2"/>
  <c r="C12" i="2"/>
  <c r="C13" i="2"/>
  <c r="B3" i="2"/>
  <c r="B4" i="2"/>
  <c r="B5" i="2"/>
  <c r="B6" i="2"/>
  <c r="B7" i="2"/>
  <c r="B8" i="2"/>
  <c r="B9" i="2"/>
  <c r="B10" i="2"/>
  <c r="B11" i="2"/>
  <c r="B12" i="2"/>
  <c r="B13" i="2"/>
  <c r="N2" i="2"/>
  <c r="M2" i="2"/>
  <c r="L2" i="2"/>
  <c r="K2" i="2"/>
  <c r="J2" i="2"/>
  <c r="I2" i="2"/>
  <c r="H2" i="2"/>
  <c r="G2" i="2"/>
  <c r="F2" i="2"/>
  <c r="E2" i="2"/>
  <c r="D2" i="2"/>
  <c r="C2" i="2"/>
  <c r="B2" i="2"/>
  <c r="B8" i="4" l="1"/>
  <c r="B7" i="4"/>
  <c r="B4" i="4"/>
  <c r="B3" i="4"/>
  <c r="B12" i="4"/>
  <c r="B11" i="4"/>
  <c r="B9" i="4"/>
  <c r="B6" i="4"/>
  <c r="B5" i="4"/>
  <c r="B10" i="4"/>
  <c r="B13" i="4"/>
  <c r="B2" i="4"/>
</calcChain>
</file>

<file path=xl/sharedStrings.xml><?xml version="1.0" encoding="utf-8"?>
<sst xmlns="http://schemas.openxmlformats.org/spreadsheetml/2006/main" count="71" uniqueCount="43">
  <si>
    <t>Total</t>
  </si>
  <si>
    <t>Average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</si>
  <si>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</si>
  <si>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</si>
  <si>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</si>
  <si>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</si>
  <si>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</si>
  <si>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</si>
  <si>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</si>
  <si>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</si>
  <si>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</si>
  <si>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</si>
  <si>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</si>
  <si>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</si>
  <si>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</si>
  <si>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</si>
  <si>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Don't Lie to Me Boy</t>
  </si>
  <si>
    <t>Simple Jack</t>
  </si>
  <si>
    <t>Cithara Centrum</t>
  </si>
  <si>
    <t>Canceled due to lack of hustle</t>
  </si>
  <si>
    <t>Heavyweights Tony Perkis</t>
  </si>
  <si>
    <t>Ticking Time Bomb of Fury</t>
  </si>
  <si>
    <t>Greg's Nipples</t>
  </si>
  <si>
    <t>Wearealldeadburnedtoacrisp</t>
  </si>
  <si>
    <t>Eugoogiligist</t>
  </si>
  <si>
    <t>Now He's A Philosiphizer</t>
  </si>
  <si>
    <t>Greg's nipples</t>
  </si>
  <si>
    <t>ThatsA TremendousLookingTrophy</t>
  </si>
  <si>
    <t>ThatsA TermendousLookingTrophy</t>
  </si>
  <si>
    <t>Most Points Scored (End of Year)</t>
  </si>
  <si>
    <t>Most Points Scored (In a Single Week)</t>
  </si>
  <si>
    <t>Biggest Margin of Victory</t>
  </si>
  <si>
    <t>Smallest Margin of Victory</t>
  </si>
  <si>
    <t>Most Points Scored Against (End of Year)</t>
  </si>
  <si>
    <t>For</t>
  </si>
  <si>
    <t>Agnst</t>
  </si>
  <si>
    <t>Diff</t>
  </si>
  <si>
    <t>Rico</t>
  </si>
  <si>
    <t>Como estan bitches?</t>
  </si>
  <si>
    <t>Beau</t>
  </si>
  <si>
    <t>Ian</t>
  </si>
  <si>
    <t>Stefan</t>
  </si>
  <si>
    <t>Jared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</si>
</sst>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);[Red]\(0.00\)"/>
    <numFmt numFmtId="165" formatCode="0_);[Red]\(0\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1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165" fontId="0" fillId="0" borderId="0" xfId="0" applyNumberFormat="1" applyAlignment="1">
      <alignment horizontal="center"/>
    </xf>
    <xf numFmtId="165" fontId="2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2" fontId="7" fillId="0" borderId="0" xfId="0" applyNumberFormat="1" applyFont="1" applyAlignment="1">
      <alignment horizontal="center"/>
    </xf>
    <xf numFmtId="0" fontId="0" fillId="2" borderId="0" xfId="0" applyFill="1" applyAlignment="1">
      <alignment horizontal="center"/>
    </xf>
    <xf numFmtId="2" fontId="3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6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'Overall Rank'!$A$2</c:f>
              <c:strCache>
                <c:ptCount val="1"/>
                <c:pt idx="0">
                  <c:v>Don't Lie to Me Boy</c:v>
                </c:pt>
              </c:strCache>
            </c:strRef>
          </c:tx>
          <c:cat>
            <c:strRef>
              <c:f>'Overall Rank'!$B$1:$O$1</c:f>
              <c:strCache>
                <c:ptCount val="14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Week 7</c:v>
                </c:pt>
                <c:pt idx="7">
                  <c:v>Week 8</c:v>
                </c:pt>
                <c:pt idx="8">
                  <c:v>Week 9</c:v>
                </c:pt>
                <c:pt idx="9">
                  <c:v>Week 10</c:v>
                </c:pt>
                <c:pt idx="10">
                  <c:v>Week 11</c:v>
                </c:pt>
                <c:pt idx="11">
                  <c:v>Week 12</c:v>
                </c:pt>
                <c:pt idx="12">
                  <c:v>Week 13</c:v>
                </c:pt>
                <c:pt idx="13">
                  <c:v>Week 14</c:v>
                </c:pt>
              </c:strCache>
            </c:strRef>
          </c:cat>
          <c:val>
            <c:numRef>
              <c:f>'Overall Rank'!$B$2:$O$2</c:f>
              <c:numCache>
                <c:formatCode>0_);[Red]\(0\)</c:formatCode>
                <c:ptCount val="14"/>
                <c:pt idx="0">
                  <c:v>9</c:v>
                </c:pt>
                <c:pt idx="1">
                  <c:v>11</c:v>
                </c:pt>
                <c:pt idx="2">
                  <c:v>7</c:v>
                </c:pt>
                <c:pt idx="3">
                  <c:v>9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9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92-48A5-88E8-5DA50B292A5D}"/>
            </c:ext>
          </c:extLst>
        </c:ser>
        <c:ser>
          <c:idx val="1"/>
          <c:order val="1"/>
          <c:tx>
            <c:strRef>
              <c:f>'Overall Rank'!$A$3</c:f>
              <c:strCache>
                <c:ptCount val="1"/>
                <c:pt idx="0">
                  <c:v>Simple Jack</c:v>
                </c:pt>
              </c:strCache>
            </c:strRef>
          </c:tx>
          <c:cat>
            <c:strRef>
              <c:f>'Overall Rank'!$B$1:$O$1</c:f>
              <c:strCache>
                <c:ptCount val="14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Week 7</c:v>
                </c:pt>
                <c:pt idx="7">
                  <c:v>Week 8</c:v>
                </c:pt>
                <c:pt idx="8">
                  <c:v>Week 9</c:v>
                </c:pt>
                <c:pt idx="9">
                  <c:v>Week 10</c:v>
                </c:pt>
                <c:pt idx="10">
                  <c:v>Week 11</c:v>
                </c:pt>
                <c:pt idx="11">
                  <c:v>Week 12</c:v>
                </c:pt>
                <c:pt idx="12">
                  <c:v>Week 13</c:v>
                </c:pt>
                <c:pt idx="13">
                  <c:v>Week 14</c:v>
                </c:pt>
              </c:strCache>
            </c:strRef>
          </c:cat>
          <c:val>
            <c:numRef>
              <c:f>'Overall Rank'!$B$3:$O$3</c:f>
              <c:numCache>
                <c:formatCode>0_);[Red]\(0\)</c:formatCode>
                <c:ptCount val="14"/>
                <c:pt idx="0">
                  <c:v>10</c:v>
                </c:pt>
                <c:pt idx="1">
                  <c:v>9</c:v>
                </c:pt>
                <c:pt idx="2">
                  <c:v>10</c:v>
                </c:pt>
                <c:pt idx="3">
                  <c:v>7</c:v>
                </c:pt>
                <c:pt idx="4">
                  <c:v>7</c:v>
                </c:pt>
                <c:pt idx="5">
                  <c:v>9</c:v>
                </c:pt>
                <c:pt idx="6">
                  <c:v>9</c:v>
                </c:pt>
                <c:pt idx="7">
                  <c:v>8</c:v>
                </c:pt>
                <c:pt idx="8">
                  <c:v>8</c:v>
                </c:pt>
                <c:pt idx="9">
                  <c:v>9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92-48A5-88E8-5DA50B292A5D}"/>
            </c:ext>
          </c:extLst>
        </c:ser>
        <c:ser>
          <c:idx val="2"/>
          <c:order val="2"/>
          <c:tx>
            <c:strRef>
              <c:f>'Overall Rank'!$A$4</c:f>
              <c:strCache>
                <c:ptCount val="1"/>
                <c:pt idx="0">
                  <c:v>Cithara Centrum</c:v>
                </c:pt>
              </c:strCache>
            </c:strRef>
          </c:tx>
          <c:cat>
            <c:strRef>
              <c:f>'Overall Rank'!$B$1:$O$1</c:f>
              <c:strCache>
                <c:ptCount val="14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Week 7</c:v>
                </c:pt>
                <c:pt idx="7">
                  <c:v>Week 8</c:v>
                </c:pt>
                <c:pt idx="8">
                  <c:v>Week 9</c:v>
                </c:pt>
                <c:pt idx="9">
                  <c:v>Week 10</c:v>
                </c:pt>
                <c:pt idx="10">
                  <c:v>Week 11</c:v>
                </c:pt>
                <c:pt idx="11">
                  <c:v>Week 12</c:v>
                </c:pt>
                <c:pt idx="12">
                  <c:v>Week 13</c:v>
                </c:pt>
                <c:pt idx="13">
                  <c:v>Week 14</c:v>
                </c:pt>
              </c:strCache>
            </c:strRef>
          </c:cat>
          <c:val>
            <c:numRef>
              <c:f>'Overall Rank'!$B$4:$O$4</c:f>
              <c:numCache>
                <c:formatCode>0_);[Red]\(0\)</c:formatCode>
                <c:ptCount val="14"/>
                <c:pt idx="0">
                  <c:v>12</c:v>
                </c:pt>
                <c:pt idx="1">
                  <c:v>6</c:v>
                </c:pt>
                <c:pt idx="2">
                  <c:v>6</c:v>
                </c:pt>
                <c:pt idx="3">
                  <c:v>5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5</c:v>
                </c:pt>
                <c:pt idx="9">
                  <c:v>6</c:v>
                </c:pt>
                <c:pt idx="10">
                  <c:v>4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92-48A5-88E8-5DA50B292A5D}"/>
            </c:ext>
          </c:extLst>
        </c:ser>
        <c:ser>
          <c:idx val="3"/>
          <c:order val="3"/>
          <c:tx>
            <c:strRef>
              <c:f>'Overall Rank'!$A$5</c:f>
              <c:strCache>
                <c:ptCount val="1"/>
                <c:pt idx="0">
                  <c:v>Canceled due to lack of hustle</c:v>
                </c:pt>
              </c:strCache>
            </c:strRef>
          </c:tx>
          <c:cat>
            <c:strRef>
              <c:f>'Overall Rank'!$B$1:$O$1</c:f>
              <c:strCache>
                <c:ptCount val="14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Week 7</c:v>
                </c:pt>
                <c:pt idx="7">
                  <c:v>Week 8</c:v>
                </c:pt>
                <c:pt idx="8">
                  <c:v>Week 9</c:v>
                </c:pt>
                <c:pt idx="9">
                  <c:v>Week 10</c:v>
                </c:pt>
                <c:pt idx="10">
                  <c:v>Week 11</c:v>
                </c:pt>
                <c:pt idx="11">
                  <c:v>Week 12</c:v>
                </c:pt>
                <c:pt idx="12">
                  <c:v>Week 13</c:v>
                </c:pt>
                <c:pt idx="13">
                  <c:v>Week 14</c:v>
                </c:pt>
              </c:strCache>
            </c:strRef>
          </c:cat>
          <c:val>
            <c:numRef>
              <c:f>'Overall Rank'!$B$5:$O$5</c:f>
              <c:numCache>
                <c:formatCode>0_);[Red]\(0\)</c:formatCode>
                <c:ptCount val="14"/>
                <c:pt idx="0">
                  <c:v>6</c:v>
                </c:pt>
                <c:pt idx="1">
                  <c:v>5</c:v>
                </c:pt>
                <c:pt idx="2">
                  <c:v>3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  <c:pt idx="9">
                  <c:v>3</c:v>
                </c:pt>
                <c:pt idx="10">
                  <c:v>5</c:v>
                </c:pt>
                <c:pt idx="11">
                  <c:v>5</c:v>
                </c:pt>
                <c:pt idx="12">
                  <c:v>4</c:v>
                </c:pt>
                <c:pt idx="13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C92-48A5-88E8-5DA50B292A5D}"/>
            </c:ext>
          </c:extLst>
        </c:ser>
        <c:ser>
          <c:idx val="4"/>
          <c:order val="4"/>
          <c:tx>
            <c:strRef>
              <c:f>'Overall Rank'!$A$6</c:f>
              <c:strCache>
                <c:ptCount val="1"/>
                <c:pt idx="0">
                  <c:v>Heavyweights Tony Perkis</c:v>
                </c:pt>
              </c:strCache>
            </c:strRef>
          </c:tx>
          <c:cat>
            <c:strRef>
              <c:f>'Overall Rank'!$B$1:$O$1</c:f>
              <c:strCache>
                <c:ptCount val="14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Week 7</c:v>
                </c:pt>
                <c:pt idx="7">
                  <c:v>Week 8</c:v>
                </c:pt>
                <c:pt idx="8">
                  <c:v>Week 9</c:v>
                </c:pt>
                <c:pt idx="9">
                  <c:v>Week 10</c:v>
                </c:pt>
                <c:pt idx="10">
                  <c:v>Week 11</c:v>
                </c:pt>
                <c:pt idx="11">
                  <c:v>Week 12</c:v>
                </c:pt>
                <c:pt idx="12">
                  <c:v>Week 13</c:v>
                </c:pt>
                <c:pt idx="13">
                  <c:v>Week 14</c:v>
                </c:pt>
              </c:strCache>
            </c:strRef>
          </c:cat>
          <c:val>
            <c:numRef>
              <c:f>'Overall Rank'!$B$6:$O$6</c:f>
              <c:numCache>
                <c:formatCode>0_);[Red]\(0\)</c:formatCode>
                <c:ptCount val="14"/>
                <c:pt idx="0">
                  <c:v>11</c:v>
                </c:pt>
                <c:pt idx="1">
                  <c:v>12</c:v>
                </c:pt>
                <c:pt idx="2">
                  <c:v>12</c:v>
                </c:pt>
                <c:pt idx="3">
                  <c:v>12</c:v>
                </c:pt>
                <c:pt idx="4">
                  <c:v>12</c:v>
                </c:pt>
                <c:pt idx="5">
                  <c:v>12</c:v>
                </c:pt>
                <c:pt idx="6">
                  <c:v>12</c:v>
                </c:pt>
                <c:pt idx="7">
                  <c:v>12</c:v>
                </c:pt>
                <c:pt idx="8">
                  <c:v>11</c:v>
                </c:pt>
                <c:pt idx="9">
                  <c:v>11</c:v>
                </c:pt>
                <c:pt idx="10">
                  <c:v>11</c:v>
                </c:pt>
                <c:pt idx="11">
                  <c:v>11</c:v>
                </c:pt>
                <c:pt idx="12">
                  <c:v>11</c:v>
                </c:pt>
                <c:pt idx="13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C92-48A5-88E8-5DA50B292A5D}"/>
            </c:ext>
          </c:extLst>
        </c:ser>
        <c:ser>
          <c:idx val="5"/>
          <c:order val="5"/>
          <c:tx>
            <c:strRef>
              <c:f>'Overall Rank'!$A$7</c:f>
              <c:strCache>
                <c:ptCount val="1"/>
                <c:pt idx="0">
                  <c:v>Como estan bitches?</c:v>
                </c:pt>
              </c:strCache>
            </c:strRef>
          </c:tx>
          <c:cat>
            <c:strRef>
              <c:f>'Overall Rank'!$B$1:$O$1</c:f>
              <c:strCache>
                <c:ptCount val="14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Week 7</c:v>
                </c:pt>
                <c:pt idx="7">
                  <c:v>Week 8</c:v>
                </c:pt>
                <c:pt idx="8">
                  <c:v>Week 9</c:v>
                </c:pt>
                <c:pt idx="9">
                  <c:v>Week 10</c:v>
                </c:pt>
                <c:pt idx="10">
                  <c:v>Week 11</c:v>
                </c:pt>
                <c:pt idx="11">
                  <c:v>Week 12</c:v>
                </c:pt>
                <c:pt idx="12">
                  <c:v>Week 13</c:v>
                </c:pt>
                <c:pt idx="13">
                  <c:v>Week 14</c:v>
                </c:pt>
              </c:strCache>
            </c:strRef>
          </c:cat>
          <c:val>
            <c:numRef>
              <c:f>'Overall Rank'!$B$7:$O$7</c:f>
              <c:numCache>
                <c:formatCode>0_);[Red]\(0\)</c:formatCode>
                <c:ptCount val="14"/>
                <c:pt idx="0">
                  <c:v>7</c:v>
                </c:pt>
                <c:pt idx="1">
                  <c:v>3</c:v>
                </c:pt>
                <c:pt idx="2">
                  <c:v>8</c:v>
                </c:pt>
                <c:pt idx="3">
                  <c:v>6</c:v>
                </c:pt>
                <c:pt idx="4">
                  <c:v>9</c:v>
                </c:pt>
                <c:pt idx="5">
                  <c:v>8</c:v>
                </c:pt>
                <c:pt idx="6">
                  <c:v>5</c:v>
                </c:pt>
                <c:pt idx="7">
                  <c:v>5</c:v>
                </c:pt>
                <c:pt idx="8">
                  <c:v>6</c:v>
                </c:pt>
                <c:pt idx="9">
                  <c:v>5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C92-48A5-88E8-5DA50B292A5D}"/>
            </c:ext>
          </c:extLst>
        </c:ser>
        <c:ser>
          <c:idx val="6"/>
          <c:order val="6"/>
          <c:tx>
            <c:strRef>
              <c:f>'Overall Rank'!$A$8</c:f>
              <c:strCache>
                <c:ptCount val="1"/>
                <c:pt idx="0">
                  <c:v>Ticking Time Bomb of Fury</c:v>
                </c:pt>
              </c:strCache>
            </c:strRef>
          </c:tx>
          <c:cat>
            <c:strRef>
              <c:f>'Overall Rank'!$B$1:$O$1</c:f>
              <c:strCache>
                <c:ptCount val="14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Week 7</c:v>
                </c:pt>
                <c:pt idx="7">
                  <c:v>Week 8</c:v>
                </c:pt>
                <c:pt idx="8">
                  <c:v>Week 9</c:v>
                </c:pt>
                <c:pt idx="9">
                  <c:v>Week 10</c:v>
                </c:pt>
                <c:pt idx="10">
                  <c:v>Week 11</c:v>
                </c:pt>
                <c:pt idx="11">
                  <c:v>Week 12</c:v>
                </c:pt>
                <c:pt idx="12">
                  <c:v>Week 13</c:v>
                </c:pt>
                <c:pt idx="13">
                  <c:v>Week 14</c:v>
                </c:pt>
              </c:strCache>
            </c:strRef>
          </c:cat>
          <c:val>
            <c:numRef>
              <c:f>'Overall Rank'!$B$8:$O$8</c:f>
              <c:numCache>
                <c:formatCode>0_);[Red]\(0\)</c:formatCode>
                <c:ptCount val="14"/>
                <c:pt idx="0">
                  <c:v>1</c:v>
                </c:pt>
                <c:pt idx="1">
                  <c:v>4</c:v>
                </c:pt>
                <c:pt idx="2">
                  <c:v>9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  <c:pt idx="7">
                  <c:v>11</c:v>
                </c:pt>
                <c:pt idx="8">
                  <c:v>12</c:v>
                </c:pt>
                <c:pt idx="9">
                  <c:v>12</c:v>
                </c:pt>
                <c:pt idx="10">
                  <c:v>12</c:v>
                </c:pt>
                <c:pt idx="11">
                  <c:v>12</c:v>
                </c:pt>
                <c:pt idx="12">
                  <c:v>12</c:v>
                </c:pt>
                <c:pt idx="13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C92-48A5-88E8-5DA50B292A5D}"/>
            </c:ext>
          </c:extLst>
        </c:ser>
        <c:ser>
          <c:idx val="7"/>
          <c:order val="7"/>
          <c:tx>
            <c:strRef>
              <c:f>'Overall Rank'!$A$9</c:f>
              <c:strCache>
                <c:ptCount val="1"/>
                <c:pt idx="0">
                  <c:v>Greg's Nipples</c:v>
                </c:pt>
              </c:strCache>
            </c:strRef>
          </c:tx>
          <c:cat>
            <c:strRef>
              <c:f>'Overall Rank'!$B$1:$O$1</c:f>
              <c:strCache>
                <c:ptCount val="14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Week 7</c:v>
                </c:pt>
                <c:pt idx="7">
                  <c:v>Week 8</c:v>
                </c:pt>
                <c:pt idx="8">
                  <c:v>Week 9</c:v>
                </c:pt>
                <c:pt idx="9">
                  <c:v>Week 10</c:v>
                </c:pt>
                <c:pt idx="10">
                  <c:v>Week 11</c:v>
                </c:pt>
                <c:pt idx="11">
                  <c:v>Week 12</c:v>
                </c:pt>
                <c:pt idx="12">
                  <c:v>Week 13</c:v>
                </c:pt>
                <c:pt idx="13">
                  <c:v>Week 14</c:v>
                </c:pt>
              </c:strCache>
            </c:strRef>
          </c:cat>
          <c:val>
            <c:numRef>
              <c:f>'Overall Rank'!$B$9:$O$9</c:f>
              <c:numCache>
                <c:formatCode>0_);[Red]\(0\)</c:formatCode>
                <c:ptCount val="14"/>
                <c:pt idx="0">
                  <c:v>4</c:v>
                </c:pt>
                <c:pt idx="1">
                  <c:v>7</c:v>
                </c:pt>
                <c:pt idx="2">
                  <c:v>4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C92-48A5-88E8-5DA50B292A5D}"/>
            </c:ext>
          </c:extLst>
        </c:ser>
        <c:ser>
          <c:idx val="8"/>
          <c:order val="8"/>
          <c:tx>
            <c:strRef>
              <c:f>'Overall Rank'!$A$10</c:f>
              <c:strCache>
                <c:ptCount val="1"/>
                <c:pt idx="0">
                  <c:v>Wearealldeadburnedtoacrisp</c:v>
                </c:pt>
              </c:strCache>
            </c:strRef>
          </c:tx>
          <c:cat>
            <c:strRef>
              <c:f>'Overall Rank'!$B$1:$O$1</c:f>
              <c:strCache>
                <c:ptCount val="14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Week 7</c:v>
                </c:pt>
                <c:pt idx="7">
                  <c:v>Week 8</c:v>
                </c:pt>
                <c:pt idx="8">
                  <c:v>Week 9</c:v>
                </c:pt>
                <c:pt idx="9">
                  <c:v>Week 10</c:v>
                </c:pt>
                <c:pt idx="10">
                  <c:v>Week 11</c:v>
                </c:pt>
                <c:pt idx="11">
                  <c:v>Week 12</c:v>
                </c:pt>
                <c:pt idx="12">
                  <c:v>Week 13</c:v>
                </c:pt>
                <c:pt idx="13">
                  <c:v>Week 14</c:v>
                </c:pt>
              </c:strCache>
            </c:strRef>
          </c:cat>
          <c:val>
            <c:numRef>
              <c:f>'Overall Rank'!$B$10:$O$10</c:f>
              <c:numCache>
                <c:formatCode>0_);[Red]\(0\)</c:formatCode>
                <c:ptCount val="14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9</c:v>
                </c:pt>
                <c:pt idx="8">
                  <c:v>10</c:v>
                </c:pt>
                <c:pt idx="9">
                  <c:v>9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C92-48A5-88E8-5DA50B292A5D}"/>
            </c:ext>
          </c:extLst>
        </c:ser>
        <c:ser>
          <c:idx val="9"/>
          <c:order val="9"/>
          <c:tx>
            <c:strRef>
              <c:f>'Overall Rank'!$A$11</c:f>
              <c:strCache>
                <c:ptCount val="1"/>
                <c:pt idx="0">
                  <c:v>Eugoogiligist</c:v>
                </c:pt>
              </c:strCache>
            </c:strRef>
          </c:tx>
          <c:cat>
            <c:strRef>
              <c:f>'Overall Rank'!$B$1:$O$1</c:f>
              <c:strCache>
                <c:ptCount val="14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Week 7</c:v>
                </c:pt>
                <c:pt idx="7">
                  <c:v>Week 8</c:v>
                </c:pt>
                <c:pt idx="8">
                  <c:v>Week 9</c:v>
                </c:pt>
                <c:pt idx="9">
                  <c:v>Week 10</c:v>
                </c:pt>
                <c:pt idx="10">
                  <c:v>Week 11</c:v>
                </c:pt>
                <c:pt idx="11">
                  <c:v>Week 12</c:v>
                </c:pt>
                <c:pt idx="12">
                  <c:v>Week 13</c:v>
                </c:pt>
                <c:pt idx="13">
                  <c:v>Week 14</c:v>
                </c:pt>
              </c:strCache>
            </c:strRef>
          </c:cat>
          <c:val>
            <c:numRef>
              <c:f>'Overall Rank'!$B$11:$O$11</c:f>
              <c:numCache>
                <c:formatCode>0_);[Red]\(0\)</c:formatCode>
                <c:ptCount val="14"/>
                <c:pt idx="0">
                  <c:v>8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C92-48A5-88E8-5DA50B292A5D}"/>
            </c:ext>
          </c:extLst>
        </c:ser>
        <c:ser>
          <c:idx val="10"/>
          <c:order val="10"/>
          <c:tx>
            <c:strRef>
              <c:f>'Overall Rank'!$A$12</c:f>
              <c:strCache>
                <c:ptCount val="1"/>
                <c:pt idx="0">
                  <c:v>Now He's A Philosiphizer</c:v>
                </c:pt>
              </c:strCache>
            </c:strRef>
          </c:tx>
          <c:cat>
            <c:strRef>
              <c:f>'Overall Rank'!$B$1:$O$1</c:f>
              <c:strCache>
                <c:ptCount val="14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Week 7</c:v>
                </c:pt>
                <c:pt idx="7">
                  <c:v>Week 8</c:v>
                </c:pt>
                <c:pt idx="8">
                  <c:v>Week 9</c:v>
                </c:pt>
                <c:pt idx="9">
                  <c:v>Week 10</c:v>
                </c:pt>
                <c:pt idx="10">
                  <c:v>Week 11</c:v>
                </c:pt>
                <c:pt idx="11">
                  <c:v>Week 12</c:v>
                </c:pt>
                <c:pt idx="12">
                  <c:v>Week 13</c:v>
                </c:pt>
                <c:pt idx="13">
                  <c:v>Week 14</c:v>
                </c:pt>
              </c:strCache>
            </c:strRef>
          </c:cat>
          <c:val>
            <c:numRef>
              <c:f>'Overall Rank'!$B$12:$O$12</c:f>
              <c:numCache>
                <c:formatCode>0_);[Red]\(0\)</c:formatCode>
                <c:ptCount val="14"/>
                <c:pt idx="0">
                  <c:v>3</c:v>
                </c:pt>
                <c:pt idx="1">
                  <c:v>8</c:v>
                </c:pt>
                <c:pt idx="2">
                  <c:v>11</c:v>
                </c:pt>
                <c:pt idx="3">
                  <c:v>10</c:v>
                </c:pt>
                <c:pt idx="4">
                  <c:v>8</c:v>
                </c:pt>
                <c:pt idx="5">
                  <c:v>5</c:v>
                </c:pt>
                <c:pt idx="6">
                  <c:v>6</c:v>
                </c:pt>
                <c:pt idx="7">
                  <c:v>6</c:v>
                </c:pt>
                <c:pt idx="8">
                  <c:v>4</c:v>
                </c:pt>
                <c:pt idx="9">
                  <c:v>4</c:v>
                </c:pt>
                <c:pt idx="10">
                  <c:v>6</c:v>
                </c:pt>
                <c:pt idx="11">
                  <c:v>4</c:v>
                </c:pt>
                <c:pt idx="12">
                  <c:v>5</c:v>
                </c:pt>
                <c:pt idx="13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C92-48A5-88E8-5DA50B292A5D}"/>
            </c:ext>
          </c:extLst>
        </c:ser>
        <c:ser>
          <c:idx val="11"/>
          <c:order val="11"/>
          <c:tx>
            <c:strRef>
              <c:f>'Overall Rank'!$A$13</c:f>
              <c:strCache>
                <c:ptCount val="1"/>
                <c:pt idx="0">
                  <c:v>ThatsA TermendousLookingTrophy</c:v>
                </c:pt>
              </c:strCache>
            </c:strRef>
          </c:tx>
          <c:cat>
            <c:strRef>
              <c:f>'Overall Rank'!$B$1:$O$1</c:f>
              <c:strCache>
                <c:ptCount val="14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Week 7</c:v>
                </c:pt>
                <c:pt idx="7">
                  <c:v>Week 8</c:v>
                </c:pt>
                <c:pt idx="8">
                  <c:v>Week 9</c:v>
                </c:pt>
                <c:pt idx="9">
                  <c:v>Week 10</c:v>
                </c:pt>
                <c:pt idx="10">
                  <c:v>Week 11</c:v>
                </c:pt>
                <c:pt idx="11">
                  <c:v>Week 12</c:v>
                </c:pt>
                <c:pt idx="12">
                  <c:v>Week 13</c:v>
                </c:pt>
                <c:pt idx="13">
                  <c:v>Week 14</c:v>
                </c:pt>
              </c:strCache>
            </c:strRef>
          </c:cat>
          <c:val>
            <c:numRef>
              <c:f>'Overall Rank'!$B$13:$O$13</c:f>
              <c:numCache>
                <c:formatCode>0_);[Red]\(0\)</c:formatCode>
                <c:ptCount val="14"/>
                <c:pt idx="0">
                  <c:v>5</c:v>
                </c:pt>
                <c:pt idx="1">
                  <c:v>10</c:v>
                </c:pt>
                <c:pt idx="2">
                  <c:v>5</c:v>
                </c:pt>
                <c:pt idx="3">
                  <c:v>8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9</c:v>
                </c:pt>
                <c:pt idx="9">
                  <c:v>10</c:v>
                </c:pt>
                <c:pt idx="10">
                  <c:v>8</c:v>
                </c:pt>
                <c:pt idx="11">
                  <c:v>9</c:v>
                </c:pt>
                <c:pt idx="12">
                  <c:v>8</c:v>
                </c:pt>
                <c:pt idx="13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C92-48A5-88E8-5DA50B292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56736"/>
        <c:axId val="51558656"/>
      </c:lineChart>
      <c:catAx>
        <c:axId val="51556736"/>
        <c:scaling>
          <c:orientation val="minMax"/>
        </c:scaling>
        <c:delete val="0"/>
        <c:axPos val="t"/>
        <c:numFmt formatCode="General" sourceLinked="0"/>
        <c:majorTickMark val="out"/>
        <c:minorTickMark val="none"/>
        <c:tickLblPos val="nextTo"/>
        <c:crossAx val="51558656"/>
        <c:crosses val="autoZero"/>
        <c:auto val="1"/>
        <c:lblAlgn val="ctr"/>
        <c:lblOffset val="100"/>
        <c:noMultiLvlLbl val="0"/>
      </c:catAx>
      <c:valAx>
        <c:axId val="51558656"/>
        <c:scaling>
          <c:orientation val="maxMin"/>
        </c:scaling>
        <c:delete val="0"/>
        <c:axPos val="l"/>
        <c:majorGridlines/>
        <c:numFmt formatCode="0_);[Red]\(0\)" sourceLinked="1"/>
        <c:majorTickMark val="out"/>
        <c:minorTickMark val="none"/>
        <c:tickLblPos val="nextTo"/>
        <c:crossAx val="515567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'Divisional Ranks'!$A$2</c:f>
              <c:strCache>
                <c:ptCount val="1"/>
                <c:pt idx="0">
                  <c:v>Don't Lie to Me Boy</c:v>
                </c:pt>
              </c:strCache>
            </c:strRef>
          </c:tx>
          <c:marker>
            <c:symbol val="none"/>
          </c:marker>
          <c:val>
            <c:numRef>
              <c:f>'Divisional Ranks'!$B$2:$O$2</c:f>
              <c:numCache>
                <c:formatCode>General</c:formatCode>
                <c:ptCount val="14"/>
                <c:pt idx="0">
                  <c:v>3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0E-4D92-8019-A500AE451CBB}"/>
            </c:ext>
          </c:extLst>
        </c:ser>
        <c:ser>
          <c:idx val="1"/>
          <c:order val="1"/>
          <c:tx>
            <c:strRef>
              <c:f>'Divisional Ranks'!$A$3</c:f>
              <c:strCache>
                <c:ptCount val="1"/>
                <c:pt idx="0">
                  <c:v>Ticking Time Bomb of Fury</c:v>
                </c:pt>
              </c:strCache>
            </c:strRef>
          </c:tx>
          <c:marker>
            <c:symbol val="none"/>
          </c:marker>
          <c:val>
            <c:numRef>
              <c:f>'Divisional Ranks'!$B$3:$O$3</c:f>
              <c:numCache>
                <c:formatCode>General</c:formatCode>
                <c:ptCount val="14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0E-4D92-8019-A500AE451CBB}"/>
            </c:ext>
          </c:extLst>
        </c:ser>
        <c:ser>
          <c:idx val="2"/>
          <c:order val="2"/>
          <c:tx>
            <c:strRef>
              <c:f>'Divisional Ranks'!$A$4</c:f>
              <c:strCache>
                <c:ptCount val="1"/>
                <c:pt idx="0">
                  <c:v>Greg's nipples</c:v>
                </c:pt>
              </c:strCache>
            </c:strRef>
          </c:tx>
          <c:marker>
            <c:symbol val="none"/>
          </c:marker>
          <c:val>
            <c:numRef>
              <c:f>'Divisional Ranks'!$B$4:$O$4</c:f>
              <c:numCache>
                <c:formatCode>General</c:formatCode>
                <c:ptCount val="14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0E-4D92-8019-A500AE451CBB}"/>
            </c:ext>
          </c:extLst>
        </c:ser>
        <c:ser>
          <c:idx val="3"/>
          <c:order val="3"/>
          <c:tx>
            <c:strRef>
              <c:f>'Divisional Ranks'!$A$5</c:f>
              <c:strCache>
                <c:ptCount val="1"/>
                <c:pt idx="0">
                  <c:v>Simple Jack</c:v>
                </c:pt>
              </c:strCache>
            </c:strRef>
          </c:tx>
          <c:marker>
            <c:symbol val="none"/>
          </c:marker>
          <c:val>
            <c:numRef>
              <c:f>'Divisional Ranks'!$B$5:$O$5</c:f>
              <c:numCache>
                <c:formatCode>General</c:formatCode>
                <c:ptCount val="14"/>
                <c:pt idx="0">
                  <c:v>4</c:v>
                </c:pt>
                <c:pt idx="1">
                  <c:v>3</c:v>
                </c:pt>
                <c:pt idx="2">
                  <c:v>4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60E-4D92-8019-A500AE451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264320"/>
        <c:axId val="112265856"/>
      </c:lineChart>
      <c:catAx>
        <c:axId val="112264320"/>
        <c:scaling>
          <c:orientation val="minMax"/>
        </c:scaling>
        <c:delete val="0"/>
        <c:axPos val="b"/>
        <c:majorTickMark val="out"/>
        <c:minorTickMark val="none"/>
        <c:tickLblPos val="nextTo"/>
        <c:crossAx val="112265856"/>
        <c:crosses val="autoZero"/>
        <c:auto val="1"/>
        <c:lblAlgn val="ctr"/>
        <c:lblOffset val="100"/>
        <c:noMultiLvlLbl val="0"/>
      </c:catAx>
      <c:valAx>
        <c:axId val="1122658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22643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'Divisional Ranks'!$A$12</c:f>
              <c:strCache>
                <c:ptCount val="1"/>
                <c:pt idx="0">
                  <c:v>Wearealldeadburnedtoacrisp</c:v>
                </c:pt>
              </c:strCache>
            </c:strRef>
          </c:tx>
          <c:marker>
            <c:symbol val="none"/>
          </c:marker>
          <c:val>
            <c:numRef>
              <c:f>'Divisional Ranks'!$B$12:$O$12</c:f>
              <c:numCache>
                <c:formatCode>General</c:formatCode>
                <c:ptCount val="1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  <c:pt idx="9">
                  <c:v>3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33-458D-916D-D1615CE1E7BC}"/>
            </c:ext>
          </c:extLst>
        </c:ser>
        <c:ser>
          <c:idx val="1"/>
          <c:order val="1"/>
          <c:tx>
            <c:strRef>
              <c:f>'Divisional Ranks'!$A$13</c:f>
              <c:strCache>
                <c:ptCount val="1"/>
                <c:pt idx="0">
                  <c:v>Now He's A Philosiphizer</c:v>
                </c:pt>
              </c:strCache>
            </c:strRef>
          </c:tx>
          <c:marker>
            <c:symbol val="none"/>
          </c:marker>
          <c:val>
            <c:numRef>
              <c:f>'Divisional Ranks'!$B$13:$O$13</c:f>
              <c:numCache>
                <c:formatCode>General</c:formatCode>
                <c:ptCount val="14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33-458D-916D-D1615CE1E7BC}"/>
            </c:ext>
          </c:extLst>
        </c:ser>
        <c:ser>
          <c:idx val="2"/>
          <c:order val="2"/>
          <c:tx>
            <c:strRef>
              <c:f>'Divisional Ranks'!$A$14</c:f>
              <c:strCache>
                <c:ptCount val="1"/>
                <c:pt idx="0">
                  <c:v>Eugoogiligist</c:v>
                </c:pt>
              </c:strCache>
            </c:strRef>
          </c:tx>
          <c:marker>
            <c:symbol val="none"/>
          </c:marker>
          <c:val>
            <c:numRef>
              <c:f>'Divisional Ranks'!$B$14:$O$14</c:f>
              <c:numCache>
                <c:formatCode>General</c:formatCode>
                <c:ptCount val="14"/>
                <c:pt idx="0">
                  <c:v>4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33-458D-916D-D1615CE1E7BC}"/>
            </c:ext>
          </c:extLst>
        </c:ser>
        <c:ser>
          <c:idx val="3"/>
          <c:order val="3"/>
          <c:tx>
            <c:strRef>
              <c:f>'Divisional Ranks'!$A$15</c:f>
              <c:strCache>
                <c:ptCount val="1"/>
                <c:pt idx="0">
                  <c:v>ThatsA TremendousLookingTrophy</c:v>
                </c:pt>
              </c:strCache>
            </c:strRef>
          </c:tx>
          <c:marker>
            <c:symbol val="none"/>
          </c:marker>
          <c:val>
            <c:numRef>
              <c:f>'Divisional Ranks'!$B$15:$O$15</c:f>
              <c:numCache>
                <c:formatCode>General</c:formatCode>
                <c:ptCount val="14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  <c:pt idx="9">
                  <c:v>4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F33-458D-916D-D1615CE1E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003840"/>
        <c:axId val="58005376"/>
      </c:lineChart>
      <c:catAx>
        <c:axId val="58003840"/>
        <c:scaling>
          <c:orientation val="minMax"/>
        </c:scaling>
        <c:delete val="0"/>
        <c:axPos val="b"/>
        <c:majorTickMark val="out"/>
        <c:minorTickMark val="none"/>
        <c:tickLblPos val="nextTo"/>
        <c:crossAx val="58005376"/>
        <c:crosses val="autoZero"/>
        <c:auto val="1"/>
        <c:lblAlgn val="ctr"/>
        <c:lblOffset val="100"/>
        <c:noMultiLvlLbl val="0"/>
      </c:catAx>
      <c:valAx>
        <c:axId val="580053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80038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'Divisional Ranks'!$A$7</c:f>
              <c:strCache>
                <c:ptCount val="1"/>
                <c:pt idx="0">
                  <c:v>Cithara Centrum</c:v>
                </c:pt>
              </c:strCache>
            </c:strRef>
          </c:tx>
          <c:marker>
            <c:symbol val="none"/>
          </c:marker>
          <c:val>
            <c:numRef>
              <c:f>'Divisional Ranks'!$B$7:$O$7</c:f>
              <c:numCache>
                <c:formatCode>General</c:formatCode>
                <c:ptCount val="1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79-46CE-BD7E-CDEB4B7D8943}"/>
            </c:ext>
          </c:extLst>
        </c:ser>
        <c:ser>
          <c:idx val="1"/>
          <c:order val="1"/>
          <c:tx>
            <c:strRef>
              <c:f>'Divisional Ranks'!$A$8</c:f>
              <c:strCache>
                <c:ptCount val="1"/>
                <c:pt idx="0">
                  <c:v>Heavyweights Tony Perkis</c:v>
                </c:pt>
              </c:strCache>
            </c:strRef>
          </c:tx>
          <c:marker>
            <c:symbol val="none"/>
          </c:marker>
          <c:val>
            <c:numRef>
              <c:f>'Divisional Ranks'!$B$8:$O$8</c:f>
              <c:numCache>
                <c:formatCode>General</c:formatCode>
                <c:ptCount val="14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79-46CE-BD7E-CDEB4B7D8943}"/>
            </c:ext>
          </c:extLst>
        </c:ser>
        <c:ser>
          <c:idx val="2"/>
          <c:order val="2"/>
          <c:tx>
            <c:strRef>
              <c:f>'Divisional Ranks'!$A$9</c:f>
              <c:strCache>
                <c:ptCount val="1"/>
                <c:pt idx="0">
                  <c:v>Canceled due to lack of hustle</c:v>
                </c:pt>
              </c:strCache>
            </c:strRef>
          </c:tx>
          <c:marker>
            <c:symbol val="none"/>
          </c:marker>
          <c:val>
            <c:numRef>
              <c:f>'Divisional Ranks'!$B$9:$O$9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79-46CE-BD7E-CDEB4B7D8943}"/>
            </c:ext>
          </c:extLst>
        </c:ser>
        <c:ser>
          <c:idx val="3"/>
          <c:order val="3"/>
          <c:tx>
            <c:strRef>
              <c:f>'Divisional Ranks'!$A$10</c:f>
              <c:strCache>
                <c:ptCount val="1"/>
                <c:pt idx="0">
                  <c:v>Como estan bitches?</c:v>
                </c:pt>
              </c:strCache>
            </c:strRef>
          </c:tx>
          <c:marker>
            <c:symbol val="none"/>
          </c:marker>
          <c:val>
            <c:numRef>
              <c:f>'Divisional Ranks'!$B$10:$O$10</c:f>
              <c:numCache>
                <c:formatCode>General</c:formatCode>
                <c:ptCount val="14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E79-46CE-BD7E-CDEB4B7D8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019200"/>
        <c:axId val="58041472"/>
      </c:lineChart>
      <c:catAx>
        <c:axId val="58019200"/>
        <c:scaling>
          <c:orientation val="minMax"/>
        </c:scaling>
        <c:delete val="0"/>
        <c:axPos val="b"/>
        <c:majorTickMark val="out"/>
        <c:minorTickMark val="none"/>
        <c:tickLblPos val="nextTo"/>
        <c:crossAx val="58041472"/>
        <c:crosses val="autoZero"/>
        <c:auto val="1"/>
        <c:lblAlgn val="ctr"/>
        <c:lblOffset val="100"/>
        <c:noMultiLvlLbl val="0"/>
      </c:catAx>
      <c:valAx>
        <c:axId val="580414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80192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zoomScale="12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198120</xdr:colOff>
      <xdr:row>1</xdr:row>
      <xdr:rowOff>22860</xdr:rowOff>
    </xdr:from>
    <xdr:to>
      <xdr:col>7</xdr:col>
      <xdr:colOff>502920</xdr:colOff>
      <xdr:row>17</xdr:row>
      <xdr:rowOff>83820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220980</xdr:colOff>
      <xdr:row>19</xdr:row>
      <xdr:rowOff>91440</xdr:rowOff>
    </xdr:from>
    <xdr:to>
      <xdr:col>7</xdr:col>
      <xdr:colOff>525780</xdr:colOff>
      <xdr:row>35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0</xdr:colOff>
      <xdr:row>1</xdr:row>
      <xdr:rowOff>0</xdr:rowOff>
    </xdr:from>
    <xdr:to>
      <xdr:col>17</xdr:col>
      <xdr:colOff>304800</xdr:colOff>
      <xdr:row>17</xdr:row>
      <xdr:rowOff>60960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"/>
  <sheetViews>
    <sheetView tabSelected="1" workbookViewId="0">
      <selection activeCell="L21" sqref="L21"/>
    </sheetView>
  </sheetViews>
  <sheetFormatPr defaultColWidth="8.85546875" defaultRowHeight="15" x14ac:dyDescent="0.25"/>
  <cols>
    <col min="1" max="1" width="32.7109375" style="7" bestFit="1" customWidth="1"/>
    <col min="2" max="16384" width="8.85546875" style="2"/>
  </cols>
  <sheetData>
    <row r="1" spans="1:16" s="1" customFormat="1" x14ac:dyDescent="0.25">
      <c r="A1" s="6"/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13</v>
      </c>
      <c r="O1" s="1">
        <v>14</v>
      </c>
      <c r="P1" s="1" t="s">
        <v>0</v>
      </c>
    </row>
    <row r="2" spans="1:16" x14ac:dyDescent="0.25">
      <c r="A2" s="7" t="s">
        <v>16</v>
      </c>
      <c r="B2" s="11">
        <v>97.26</v>
      </c>
      <c r="C2" s="11">
        <v>116.22</v>
      </c>
      <c r="D2" s="11">
        <v>145.97999999999999</v>
      </c>
      <c r="E2" s="11">
        <v>117.99</v>
      </c>
      <c r="F2" s="11">
        <v>130.22999999999999</v>
      </c>
      <c r="G2" s="11">
        <v>131.81</v>
      </c>
      <c r="H2" s="17">
        <v>87.27</v>
      </c>
      <c r="I2" s="18">
        <v>174.35</v>
      </c>
      <c r="J2" s="17">
        <v>98.85</v>
      </c>
      <c r="K2" s="11">
        <v>148.88999999999999</v>
      </c>
      <c r="L2" s="11">
        <v>103.44</v>
      </c>
      <c r="M2" s="11">
        <v>155.15</v>
      </c>
      <c r="N2" s="11">
        <v>151.07</v>
      </c>
      <c r="O2" s="11">
        <v>94.04</v>
      </c>
      <c r="P2" s="2">
        <f>SUM(B2:O2)</f>
        <v>1752.55</v>
      </c>
    </row>
    <row r="3" spans="1:16" x14ac:dyDescent="0.25">
      <c r="A3" s="7" t="s">
        <v>17</v>
      </c>
      <c r="B3" s="11">
        <v>92.21</v>
      </c>
      <c r="C3" s="11">
        <v>125.04</v>
      </c>
      <c r="D3" s="11">
        <v>130.76</v>
      </c>
      <c r="E3" s="11">
        <v>123.97</v>
      </c>
      <c r="F3" s="11">
        <v>127.87</v>
      </c>
      <c r="G3" s="17">
        <v>66.650000000000006</v>
      </c>
      <c r="H3" s="11">
        <v>124.3</v>
      </c>
      <c r="I3" s="11">
        <v>132.61000000000001</v>
      </c>
      <c r="J3" s="11">
        <v>110.55</v>
      </c>
      <c r="K3" s="17">
        <v>100.89</v>
      </c>
      <c r="L3" s="11">
        <v>160.16</v>
      </c>
      <c r="M3" s="11">
        <v>114.35</v>
      </c>
      <c r="N3" s="11">
        <v>114.05</v>
      </c>
      <c r="O3" s="11">
        <v>140.75</v>
      </c>
      <c r="P3" s="2">
        <f t="shared" ref="P3:P13" si="0">SUM(B3:O3)</f>
        <v>1664.16</v>
      </c>
    </row>
    <row r="4" spans="1:16" x14ac:dyDescent="0.25">
      <c r="A4" s="7" t="s">
        <v>18</v>
      </c>
      <c r="B4" s="17">
        <v>88.83</v>
      </c>
      <c r="C4" s="18">
        <v>153.97</v>
      </c>
      <c r="D4" s="11">
        <v>120.11</v>
      </c>
      <c r="E4" s="11">
        <v>137.54</v>
      </c>
      <c r="F4" s="11">
        <v>122.64</v>
      </c>
      <c r="G4" s="18">
        <v>138.75</v>
      </c>
      <c r="H4" s="11">
        <v>144.21</v>
      </c>
      <c r="I4" s="11">
        <v>111.78</v>
      </c>
      <c r="J4" s="11">
        <v>102.81</v>
      </c>
      <c r="K4" s="11">
        <v>121.55</v>
      </c>
      <c r="L4" s="11">
        <v>148.16</v>
      </c>
      <c r="M4" s="11">
        <v>125.85</v>
      </c>
      <c r="N4" s="11">
        <v>100.97</v>
      </c>
      <c r="O4" s="11">
        <v>148.04</v>
      </c>
      <c r="P4" s="2">
        <f t="shared" si="0"/>
        <v>1765.21</v>
      </c>
    </row>
    <row r="5" spans="1:16" x14ac:dyDescent="0.25">
      <c r="A5" s="7" t="s">
        <v>19</v>
      </c>
      <c r="B5" s="11">
        <v>115.76</v>
      </c>
      <c r="C5" s="11">
        <v>129.71</v>
      </c>
      <c r="D5" s="11">
        <v>156.94999999999999</v>
      </c>
      <c r="E5" s="11">
        <v>123.05</v>
      </c>
      <c r="F5" s="11">
        <v>133.69</v>
      </c>
      <c r="G5" s="11">
        <v>110.34</v>
      </c>
      <c r="H5" s="11">
        <v>96.39</v>
      </c>
      <c r="I5" s="11">
        <v>145.91</v>
      </c>
      <c r="J5" s="18">
        <v>142.9</v>
      </c>
      <c r="K5" s="11">
        <v>119.04</v>
      </c>
      <c r="L5" s="11">
        <v>110.34</v>
      </c>
      <c r="M5" s="11">
        <v>134.29</v>
      </c>
      <c r="N5" s="18">
        <v>182.29</v>
      </c>
      <c r="O5" s="11">
        <v>85.07</v>
      </c>
      <c r="P5" s="2">
        <f t="shared" si="0"/>
        <v>1785.7299999999998</v>
      </c>
    </row>
    <row r="6" spans="1:16" x14ac:dyDescent="0.25">
      <c r="A6" s="7" t="s">
        <v>20</v>
      </c>
      <c r="B6" s="11">
        <v>89.61</v>
      </c>
      <c r="C6" s="11">
        <v>108.75</v>
      </c>
      <c r="D6" s="17">
        <v>84.06</v>
      </c>
      <c r="E6" s="11">
        <v>89.49</v>
      </c>
      <c r="F6" s="11">
        <v>113.15</v>
      </c>
      <c r="G6" s="11">
        <v>100.03</v>
      </c>
      <c r="H6" s="11">
        <v>136.26</v>
      </c>
      <c r="I6" s="11">
        <v>103.32</v>
      </c>
      <c r="J6" s="11">
        <v>120.09</v>
      </c>
      <c r="K6" s="11">
        <v>122.35</v>
      </c>
      <c r="L6" s="17">
        <v>66.37</v>
      </c>
      <c r="M6" s="11">
        <v>107.57</v>
      </c>
      <c r="N6" s="17">
        <v>79.36</v>
      </c>
      <c r="O6" s="11">
        <v>120.1</v>
      </c>
      <c r="P6" s="2">
        <f t="shared" si="0"/>
        <v>1440.5099999999998</v>
      </c>
    </row>
    <row r="7" spans="1:16" x14ac:dyDescent="0.25">
      <c r="A7" s="8" t="s">
        <v>38</v>
      </c>
      <c r="B7" s="11">
        <v>102.79</v>
      </c>
      <c r="C7" s="11">
        <v>129.74</v>
      </c>
      <c r="D7" s="11">
        <v>97.8</v>
      </c>
      <c r="E7" s="11">
        <v>132.65</v>
      </c>
      <c r="F7" s="11">
        <v>120.92</v>
      </c>
      <c r="G7" s="11">
        <v>89.4</v>
      </c>
      <c r="H7" s="11">
        <v>125.18</v>
      </c>
      <c r="I7" s="11">
        <v>147.4</v>
      </c>
      <c r="J7" s="11">
        <v>102.64</v>
      </c>
      <c r="K7" s="18">
        <v>170.41</v>
      </c>
      <c r="L7" s="18">
        <v>175.62</v>
      </c>
      <c r="M7" s="11">
        <v>146.22999999999999</v>
      </c>
      <c r="N7" s="11">
        <v>127.36</v>
      </c>
      <c r="O7" s="11">
        <v>156.02000000000001</v>
      </c>
      <c r="P7" s="2">
        <f t="shared" si="0"/>
        <v>1824.16</v>
      </c>
    </row>
    <row r="8" spans="1:16" x14ac:dyDescent="0.25">
      <c r="A8" s="7" t="s">
        <v>21</v>
      </c>
      <c r="B8" s="18">
        <v>151.51</v>
      </c>
      <c r="C8" s="17">
        <v>95.9</v>
      </c>
      <c r="D8" s="11">
        <v>111.45</v>
      </c>
      <c r="E8" s="11">
        <v>82.79</v>
      </c>
      <c r="F8" s="17">
        <v>69.069999999999993</v>
      </c>
      <c r="G8" s="11">
        <v>81.44</v>
      </c>
      <c r="H8" s="11">
        <v>114.36</v>
      </c>
      <c r="I8" s="11">
        <v>137.16999999999999</v>
      </c>
      <c r="J8" s="11">
        <v>98.93</v>
      </c>
      <c r="K8" s="11">
        <v>120.75</v>
      </c>
      <c r="L8" s="11">
        <v>117.15</v>
      </c>
      <c r="M8" s="11">
        <v>126.65</v>
      </c>
      <c r="N8" s="11">
        <v>90.2</v>
      </c>
      <c r="O8" s="11">
        <v>130.54</v>
      </c>
      <c r="P8" s="2">
        <f t="shared" si="0"/>
        <v>1527.9100000000003</v>
      </c>
    </row>
    <row r="9" spans="1:16" x14ac:dyDescent="0.25">
      <c r="A9" s="7" t="s">
        <v>22</v>
      </c>
      <c r="B9" s="11">
        <v>110.93</v>
      </c>
      <c r="C9" s="11">
        <v>110.09</v>
      </c>
      <c r="D9" s="11">
        <v>175.38</v>
      </c>
      <c r="E9" s="18">
        <v>175.67</v>
      </c>
      <c r="F9" s="11">
        <v>151.22</v>
      </c>
      <c r="G9" s="11">
        <v>136.4</v>
      </c>
      <c r="H9" s="11">
        <v>132.13</v>
      </c>
      <c r="I9" s="11">
        <v>138.29</v>
      </c>
      <c r="J9" s="11">
        <v>124.75</v>
      </c>
      <c r="K9" s="11">
        <v>105.91</v>
      </c>
      <c r="L9" s="11">
        <v>91.47</v>
      </c>
      <c r="M9" s="11">
        <v>131.27000000000001</v>
      </c>
      <c r="N9" s="11">
        <v>126.52</v>
      </c>
      <c r="O9" s="11">
        <v>91.11</v>
      </c>
      <c r="P9" s="2">
        <f t="shared" si="0"/>
        <v>1801.1399999999999</v>
      </c>
    </row>
    <row r="10" spans="1:16" x14ac:dyDescent="0.25">
      <c r="A10" s="7" t="s">
        <v>23</v>
      </c>
      <c r="B10" s="11">
        <v>136.55000000000001</v>
      </c>
      <c r="C10" s="11">
        <v>151.63</v>
      </c>
      <c r="D10" s="11">
        <v>138.63</v>
      </c>
      <c r="E10" s="11">
        <v>109.18</v>
      </c>
      <c r="F10" s="11">
        <v>87.61</v>
      </c>
      <c r="G10" s="11">
        <v>123.35</v>
      </c>
      <c r="H10" s="11">
        <v>87.83</v>
      </c>
      <c r="I10" s="17">
        <v>95.35</v>
      </c>
      <c r="J10" s="11">
        <v>105.04</v>
      </c>
      <c r="K10" s="11">
        <v>158.79</v>
      </c>
      <c r="L10" s="11">
        <v>117.43</v>
      </c>
      <c r="M10" s="17">
        <v>84.08</v>
      </c>
      <c r="N10" s="11">
        <v>114.78</v>
      </c>
      <c r="O10" s="11">
        <v>107.35</v>
      </c>
      <c r="P10" s="2">
        <f t="shared" si="0"/>
        <v>1617.6</v>
      </c>
    </row>
    <row r="11" spans="1:16" x14ac:dyDescent="0.25">
      <c r="A11" s="7" t="s">
        <v>24</v>
      </c>
      <c r="B11" s="11">
        <v>96.24</v>
      </c>
      <c r="C11" s="11">
        <v>149.72999999999999</v>
      </c>
      <c r="D11" s="11">
        <v>137.38999999999999</v>
      </c>
      <c r="E11" s="11">
        <v>158.69999999999999</v>
      </c>
      <c r="F11" s="18">
        <v>154.66</v>
      </c>
      <c r="G11" s="11">
        <v>127.29</v>
      </c>
      <c r="H11" s="18">
        <v>149.27000000000001</v>
      </c>
      <c r="I11" s="11">
        <v>166.76</v>
      </c>
      <c r="J11" s="11">
        <v>124.65</v>
      </c>
      <c r="K11" s="11">
        <v>108.58</v>
      </c>
      <c r="L11" s="11">
        <v>104.3</v>
      </c>
      <c r="M11" s="18">
        <v>184.66</v>
      </c>
      <c r="N11" s="11">
        <v>152.85</v>
      </c>
      <c r="O11" s="11">
        <v>142.55000000000001</v>
      </c>
      <c r="P11" s="2">
        <f t="shared" si="0"/>
        <v>1957.6299999999999</v>
      </c>
    </row>
    <row r="12" spans="1:16" x14ac:dyDescent="0.25">
      <c r="A12" s="7" t="s">
        <v>25</v>
      </c>
      <c r="B12" s="11">
        <v>120.07</v>
      </c>
      <c r="C12" s="11">
        <v>99.64</v>
      </c>
      <c r="D12" s="11">
        <v>122.64</v>
      </c>
      <c r="E12" s="11">
        <v>113.61</v>
      </c>
      <c r="F12" s="11">
        <v>139.21</v>
      </c>
      <c r="G12" s="11">
        <v>134.34</v>
      </c>
      <c r="H12" s="11">
        <v>91.51</v>
      </c>
      <c r="I12" s="11">
        <v>156.16</v>
      </c>
      <c r="J12" s="11">
        <v>128.33000000000001</v>
      </c>
      <c r="K12" s="11">
        <v>143.53</v>
      </c>
      <c r="L12" s="11">
        <v>98.89</v>
      </c>
      <c r="M12" s="11">
        <v>161.44</v>
      </c>
      <c r="N12" s="11">
        <v>122.33</v>
      </c>
      <c r="O12" s="18">
        <v>172.81</v>
      </c>
      <c r="P12" s="2">
        <f t="shared" si="0"/>
        <v>1804.51</v>
      </c>
    </row>
    <row r="13" spans="1:16" x14ac:dyDescent="0.25">
      <c r="A13" s="7" t="s">
        <v>28</v>
      </c>
      <c r="B13" s="11">
        <v>148.84</v>
      </c>
      <c r="C13" s="11">
        <v>119.86</v>
      </c>
      <c r="D13" s="18">
        <v>186.85</v>
      </c>
      <c r="E13" s="17">
        <v>80.88</v>
      </c>
      <c r="F13" s="11">
        <v>117.22</v>
      </c>
      <c r="G13" s="11">
        <v>123.65</v>
      </c>
      <c r="H13" s="11">
        <v>113.01</v>
      </c>
      <c r="I13" s="11">
        <v>106.46</v>
      </c>
      <c r="J13" s="11">
        <v>122.25</v>
      </c>
      <c r="K13" s="11">
        <v>111.26</v>
      </c>
      <c r="L13" s="11">
        <v>135.27000000000001</v>
      </c>
      <c r="M13" s="11">
        <v>93.12</v>
      </c>
      <c r="N13" s="11">
        <v>115</v>
      </c>
      <c r="O13" s="17">
        <v>83.3</v>
      </c>
      <c r="P13" s="2">
        <f t="shared" si="0"/>
        <v>1656.97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3"/>
  <sheetViews>
    <sheetView workbookViewId="0">
      <selection activeCell="Q9" sqref="Q9"/>
    </sheetView>
  </sheetViews>
  <sheetFormatPr defaultRowHeight="15" x14ac:dyDescent="0.25"/>
  <cols>
    <col min="1" max="1" width="32.7109375" style="7" bestFit="1" customWidth="1"/>
  </cols>
  <sheetData>
    <row r="1" spans="1:15" x14ac:dyDescent="0.25"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13</v>
      </c>
      <c r="O1" s="1">
        <v>14</v>
      </c>
    </row>
    <row r="2" spans="1:15" x14ac:dyDescent="0.25">
      <c r="A2" s="7" t="str">
        <f>'Weekly Scores'!A2</f>
        <v>Don't Lie to Me Boy</v>
      </c>
      <c r="B2" s="3">
        <f>AVERAGE('Weekly Scores'!B2)</f>
        <v>97.26</v>
      </c>
      <c r="C2" s="3">
        <f>AVERAGE('Weekly Scores'!B2:C2)</f>
        <v>106.74000000000001</v>
      </c>
      <c r="D2" s="3">
        <f>AVERAGE('Weekly Scores'!B2:D2)</f>
        <v>119.82000000000001</v>
      </c>
      <c r="E2" s="4">
        <f>AVERAGE('Weekly Scores'!B2:E2)</f>
        <v>119.36250000000001</v>
      </c>
      <c r="F2" s="3">
        <f>AVERAGE('Weekly Scores'!B2:F2)</f>
        <v>121.53600000000002</v>
      </c>
      <c r="G2" s="3">
        <f>AVERAGE('Weekly Scores'!B2:G2)</f>
        <v>123.24833333333333</v>
      </c>
      <c r="H2" s="3">
        <f>AVERAGE('Weekly Scores'!B2:H2)</f>
        <v>118.10857142857142</v>
      </c>
      <c r="I2" s="4">
        <f>AVERAGE('Weekly Scores'!B2:I2)</f>
        <v>125.13875</v>
      </c>
      <c r="J2" s="3">
        <f>AVERAGE('Weekly Scores'!B2:J2)</f>
        <v>122.21777777777778</v>
      </c>
      <c r="K2" s="3">
        <f>AVERAGE('Weekly Scores'!B2:K2)</f>
        <v>124.88499999999999</v>
      </c>
      <c r="L2" s="3">
        <f>AVERAGE('Weekly Scores'!B2:L2)</f>
        <v>122.93545454545455</v>
      </c>
      <c r="M2" s="4">
        <f>AVERAGE('Weekly Scores'!B2:M2)</f>
        <v>125.62</v>
      </c>
      <c r="N2" s="3">
        <f>AVERAGE('Weekly Scores'!B2:N2)</f>
        <v>127.5776923076923</v>
      </c>
      <c r="O2" s="11">
        <f>AVERAGE('Weekly Scores'!B2:O2)</f>
        <v>125.18214285714285</v>
      </c>
    </row>
    <row r="3" spans="1:15" x14ac:dyDescent="0.25">
      <c r="A3" s="7" t="str">
        <f>'Weekly Scores'!A3</f>
        <v>Simple Jack</v>
      </c>
      <c r="B3" s="3">
        <f>AVERAGE('Weekly Scores'!B3)</f>
        <v>92.21</v>
      </c>
      <c r="C3" s="3">
        <f>AVERAGE('Weekly Scores'!B3:C3)</f>
        <v>108.625</v>
      </c>
      <c r="D3" s="3">
        <f>AVERAGE('Weekly Scores'!B3:D3)</f>
        <v>116.00333333333333</v>
      </c>
      <c r="E3" s="4">
        <f>AVERAGE('Weekly Scores'!B3:E3)</f>
        <v>117.995</v>
      </c>
      <c r="F3" s="3">
        <f>AVERAGE('Weekly Scores'!B3:F3)</f>
        <v>119.97</v>
      </c>
      <c r="G3" s="3">
        <f>AVERAGE('Weekly Scores'!B3:G3)</f>
        <v>111.08333333333333</v>
      </c>
      <c r="H3" s="3">
        <f>AVERAGE('Weekly Scores'!B3:H3)</f>
        <v>112.97142857142856</v>
      </c>
      <c r="I3" s="4">
        <f>AVERAGE('Weekly Scores'!B3:I3)</f>
        <v>115.42625</v>
      </c>
      <c r="J3" s="3">
        <f>AVERAGE('Weekly Scores'!B3:J3)</f>
        <v>114.88444444444445</v>
      </c>
      <c r="K3" s="3">
        <f>AVERAGE('Weekly Scores'!B3:K3)</f>
        <v>113.48500000000001</v>
      </c>
      <c r="L3" s="3">
        <f>AVERAGE('Weekly Scores'!B3:L3)</f>
        <v>117.72818181818184</v>
      </c>
      <c r="M3" s="4">
        <f>AVERAGE('Weekly Scores'!B3:M3)</f>
        <v>117.44666666666667</v>
      </c>
      <c r="N3" s="3">
        <f>AVERAGE('Weekly Scores'!B3:N3)</f>
        <v>117.18538461538462</v>
      </c>
      <c r="O3" s="11">
        <f>AVERAGE('Weekly Scores'!B3:O3)</f>
        <v>118.86857142857143</v>
      </c>
    </row>
    <row r="4" spans="1:15" x14ac:dyDescent="0.25">
      <c r="A4" s="7" t="str">
        <f>'Weekly Scores'!A4</f>
        <v>Cithara Centrum</v>
      </c>
      <c r="B4" s="3">
        <f>AVERAGE('Weekly Scores'!B4)</f>
        <v>88.83</v>
      </c>
      <c r="C4" s="3">
        <f>AVERAGE('Weekly Scores'!B4:C4)</f>
        <v>121.4</v>
      </c>
      <c r="D4" s="3">
        <f>AVERAGE('Weekly Scores'!B4:D4)</f>
        <v>120.97000000000001</v>
      </c>
      <c r="E4" s="4">
        <f>AVERAGE('Weekly Scores'!B4:E4)</f>
        <v>125.11250000000001</v>
      </c>
      <c r="F4" s="3">
        <f>AVERAGE('Weekly Scores'!B4:F4)</f>
        <v>124.61800000000001</v>
      </c>
      <c r="G4" s="3">
        <f>AVERAGE('Weekly Scores'!B4:G4)</f>
        <v>126.97333333333334</v>
      </c>
      <c r="H4" s="3">
        <f>AVERAGE('Weekly Scores'!B4:H4)</f>
        <v>129.43571428571428</v>
      </c>
      <c r="I4" s="4">
        <f>AVERAGE('Weekly Scores'!B4:I4)</f>
        <v>127.22875000000001</v>
      </c>
      <c r="J4" s="3">
        <f>AVERAGE('Weekly Scores'!B4:J4)</f>
        <v>124.51555555555557</v>
      </c>
      <c r="K4" s="3">
        <f>AVERAGE('Weekly Scores'!B4:K4)</f>
        <v>124.21900000000001</v>
      </c>
      <c r="L4" s="3">
        <f>AVERAGE('Weekly Scores'!B4:L4)</f>
        <v>126.39545454545456</v>
      </c>
      <c r="M4" s="4">
        <f>AVERAGE('Weekly Scores'!B4:M4)</f>
        <v>126.35000000000001</v>
      </c>
      <c r="N4" s="3">
        <f>AVERAGE('Weekly Scores'!B4:N4)</f>
        <v>124.39769230769231</v>
      </c>
      <c r="O4" s="11">
        <f>AVERAGE('Weekly Scores'!B4:O4)</f>
        <v>126.08642857142857</v>
      </c>
    </row>
    <row r="5" spans="1:15" x14ac:dyDescent="0.25">
      <c r="A5" s="7" t="str">
        <f>'Weekly Scores'!A5</f>
        <v>Canceled due to lack of hustle</v>
      </c>
      <c r="B5" s="3">
        <f>AVERAGE('Weekly Scores'!B5)</f>
        <v>115.76</v>
      </c>
      <c r="C5" s="3">
        <f>AVERAGE('Weekly Scores'!B5:C5)</f>
        <v>122.73500000000001</v>
      </c>
      <c r="D5" s="3">
        <f>AVERAGE('Weekly Scores'!B5:D5)</f>
        <v>134.14000000000001</v>
      </c>
      <c r="E5" s="4">
        <f>AVERAGE('Weekly Scores'!B5:E5)</f>
        <v>131.36750000000001</v>
      </c>
      <c r="F5" s="3">
        <f>AVERAGE('Weekly Scores'!B5:F5)</f>
        <v>131.83200000000002</v>
      </c>
      <c r="G5" s="3">
        <f>AVERAGE('Weekly Scores'!B5:G5)</f>
        <v>128.25000000000003</v>
      </c>
      <c r="H5" s="3">
        <f>AVERAGE('Weekly Scores'!B5:H5)</f>
        <v>123.69857142857144</v>
      </c>
      <c r="I5" s="4">
        <f>AVERAGE('Weekly Scores'!B5:I5)</f>
        <v>126.47500000000001</v>
      </c>
      <c r="J5" s="3">
        <f>AVERAGE('Weekly Scores'!B5:J5)</f>
        <v>128.30000000000001</v>
      </c>
      <c r="K5" s="3">
        <f>AVERAGE('Weekly Scores'!B5:K5)</f>
        <v>127.374</v>
      </c>
      <c r="L5" s="3">
        <f>AVERAGE('Weekly Scores'!B5:L5)</f>
        <v>125.82545454545453</v>
      </c>
      <c r="M5" s="4">
        <f>AVERAGE('Weekly Scores'!B5:M5)</f>
        <v>126.53083333333332</v>
      </c>
      <c r="N5" s="3">
        <f>AVERAGE('Weekly Scores'!B5:N5)</f>
        <v>130.82</v>
      </c>
      <c r="O5" s="11">
        <f>AVERAGE('Weekly Scores'!B5:O5)</f>
        <v>127.55214285714284</v>
      </c>
    </row>
    <row r="6" spans="1:15" x14ac:dyDescent="0.25">
      <c r="A6" s="7" t="str">
        <f>'Weekly Scores'!A6</f>
        <v>Heavyweights Tony Perkis</v>
      </c>
      <c r="B6" s="3">
        <f>AVERAGE('Weekly Scores'!B6)</f>
        <v>89.61</v>
      </c>
      <c r="C6" s="3">
        <f>AVERAGE('Weekly Scores'!B6:C6)</f>
        <v>99.18</v>
      </c>
      <c r="D6" s="3">
        <f>AVERAGE('Weekly Scores'!B6:D6)</f>
        <v>94.14</v>
      </c>
      <c r="E6" s="4">
        <f>AVERAGE('Weekly Scores'!B6:E6)</f>
        <v>92.977500000000006</v>
      </c>
      <c r="F6" s="3">
        <f>AVERAGE('Weekly Scores'!B6:F6)</f>
        <v>97.012000000000015</v>
      </c>
      <c r="G6" s="3">
        <f>AVERAGE('Weekly Scores'!B6:G6)</f>
        <v>97.515000000000001</v>
      </c>
      <c r="H6" s="3">
        <f>AVERAGE('Weekly Scores'!B6:H6)</f>
        <v>103.05</v>
      </c>
      <c r="I6" s="4">
        <f>AVERAGE('Weekly Scores'!B6:I6)</f>
        <v>103.08375000000001</v>
      </c>
      <c r="J6" s="3">
        <f>AVERAGE('Weekly Scores'!B6:J6)</f>
        <v>104.97333333333334</v>
      </c>
      <c r="K6" s="3">
        <f>AVERAGE('Weekly Scores'!B6:K6)</f>
        <v>106.71100000000001</v>
      </c>
      <c r="L6" s="3">
        <f>AVERAGE('Weekly Scores'!B6:L6)</f>
        <v>103.04363636363637</v>
      </c>
      <c r="M6" s="4">
        <f>AVERAGE('Weekly Scores'!B6:M6)</f>
        <v>103.42083333333333</v>
      </c>
      <c r="N6" s="3">
        <f>AVERAGE('Weekly Scores'!B6:N6)</f>
        <v>101.57</v>
      </c>
      <c r="O6" s="11">
        <f>AVERAGE('Weekly Scores'!B6:O6)</f>
        <v>102.89357142857141</v>
      </c>
    </row>
    <row r="7" spans="1:15" x14ac:dyDescent="0.25">
      <c r="A7" s="7" t="str">
        <f>'Weekly Scores'!A7</f>
        <v>Como estan bitches?</v>
      </c>
      <c r="B7" s="3">
        <f>AVERAGE('Weekly Scores'!B7)</f>
        <v>102.79</v>
      </c>
      <c r="C7" s="3">
        <f>AVERAGE('Weekly Scores'!B7:C7)</f>
        <v>116.26500000000001</v>
      </c>
      <c r="D7" s="3">
        <f>AVERAGE('Weekly Scores'!B7:D7)</f>
        <v>110.11000000000001</v>
      </c>
      <c r="E7" s="4">
        <f>AVERAGE('Weekly Scores'!B7:E7)</f>
        <v>115.745</v>
      </c>
      <c r="F7" s="3">
        <f>AVERAGE('Weekly Scores'!B7:F7)</f>
        <v>116.78</v>
      </c>
      <c r="G7" s="3">
        <f>AVERAGE('Weekly Scores'!B7:G7)</f>
        <v>112.21666666666665</v>
      </c>
      <c r="H7" s="3">
        <f>AVERAGE('Weekly Scores'!B7:H7)</f>
        <v>114.06857142857143</v>
      </c>
      <c r="I7" s="4">
        <f>AVERAGE('Weekly Scores'!B7:I7)</f>
        <v>118.235</v>
      </c>
      <c r="J7" s="3">
        <f>AVERAGE('Weekly Scores'!B7:J7)</f>
        <v>116.50222222222222</v>
      </c>
      <c r="K7" s="3">
        <f>AVERAGE('Weekly Scores'!B7:K7)</f>
        <v>121.893</v>
      </c>
      <c r="L7" s="3">
        <f>AVERAGE('Weekly Scores'!B7:L7)</f>
        <v>126.77727272727275</v>
      </c>
      <c r="M7" s="4">
        <f>AVERAGE('Weekly Scores'!B7:M7)</f>
        <v>128.39833333333334</v>
      </c>
      <c r="N7" s="3">
        <f>AVERAGE('Weekly Scores'!B7:N7)</f>
        <v>128.31846153846155</v>
      </c>
      <c r="O7" s="11">
        <f>AVERAGE('Weekly Scores'!B7:O7)</f>
        <v>130.29714285714286</v>
      </c>
    </row>
    <row r="8" spans="1:15" x14ac:dyDescent="0.25">
      <c r="A8" s="7" t="str">
        <f>'Weekly Scores'!A8</f>
        <v>Ticking Time Bomb of Fury</v>
      </c>
      <c r="B8" s="3">
        <f>AVERAGE('Weekly Scores'!B8)</f>
        <v>151.51</v>
      </c>
      <c r="C8" s="3">
        <f>AVERAGE('Weekly Scores'!B8:C8)</f>
        <v>123.705</v>
      </c>
      <c r="D8" s="3">
        <f>AVERAGE('Weekly Scores'!B8:D8)</f>
        <v>119.62</v>
      </c>
      <c r="E8" s="4">
        <f>AVERAGE('Weekly Scores'!B8:E8)</f>
        <v>110.41250000000001</v>
      </c>
      <c r="F8" s="3">
        <f>AVERAGE('Weekly Scores'!B8:F8)</f>
        <v>102.14400000000001</v>
      </c>
      <c r="G8" s="3">
        <f>AVERAGE('Weekly Scores'!B8:G8)</f>
        <v>98.693333333333342</v>
      </c>
      <c r="H8" s="3">
        <f>AVERAGE('Weekly Scores'!B8:H8)</f>
        <v>100.93142857142858</v>
      </c>
      <c r="I8" s="4">
        <f>AVERAGE('Weekly Scores'!B8:I8)</f>
        <v>105.46125000000001</v>
      </c>
      <c r="J8" s="3">
        <f>AVERAGE('Weekly Scores'!B8:J8)</f>
        <v>104.73555555555556</v>
      </c>
      <c r="K8" s="3">
        <f>AVERAGE('Weekly Scores'!B8:K8)</f>
        <v>106.33700000000002</v>
      </c>
      <c r="L8" s="3">
        <f>AVERAGE('Weekly Scores'!B8:L8)</f>
        <v>107.32000000000002</v>
      </c>
      <c r="M8" s="4">
        <f>AVERAGE('Weekly Scores'!B8:M8)</f>
        <v>108.93083333333335</v>
      </c>
      <c r="N8" s="3">
        <f>AVERAGE('Weekly Scores'!B8:N8)</f>
        <v>107.49000000000002</v>
      </c>
      <c r="O8" s="11">
        <f>AVERAGE('Weekly Scores'!B8:O8)</f>
        <v>109.1364285714286</v>
      </c>
    </row>
    <row r="9" spans="1:15" x14ac:dyDescent="0.25">
      <c r="A9" s="7" t="str">
        <f>'Weekly Scores'!A9</f>
        <v>Greg's Nipples</v>
      </c>
      <c r="B9" s="3">
        <f>AVERAGE('Weekly Scores'!B9)</f>
        <v>110.93</v>
      </c>
      <c r="C9" s="3">
        <f>AVERAGE('Weekly Scores'!B9:C9)</f>
        <v>110.51</v>
      </c>
      <c r="D9" s="3">
        <f>AVERAGE('Weekly Scores'!B9:D9)</f>
        <v>132.13333333333333</v>
      </c>
      <c r="E9" s="4">
        <f>AVERAGE('Weekly Scores'!B9:E9)</f>
        <v>143.01749999999998</v>
      </c>
      <c r="F9" s="3">
        <f>AVERAGE('Weekly Scores'!B9:F9)</f>
        <v>144.65799999999999</v>
      </c>
      <c r="G9" s="3">
        <f>AVERAGE('Weekly Scores'!B9:G9)</f>
        <v>143.28166666666667</v>
      </c>
      <c r="H9" s="3">
        <f>AVERAGE('Weekly Scores'!B9:H9)</f>
        <v>141.68857142857141</v>
      </c>
      <c r="I9" s="4">
        <f>AVERAGE('Weekly Scores'!B9:I9)</f>
        <v>141.26374999999999</v>
      </c>
      <c r="J9" s="3">
        <f>AVERAGE('Weekly Scores'!B9:J9)</f>
        <v>139.42888888888888</v>
      </c>
      <c r="K9" s="3">
        <f>AVERAGE('Weekly Scores'!B9:K9)</f>
        <v>136.077</v>
      </c>
      <c r="L9" s="3">
        <f>AVERAGE('Weekly Scores'!B9:L9)</f>
        <v>132.02181818181819</v>
      </c>
      <c r="M9" s="4">
        <f>AVERAGE('Weekly Scores'!B9:M9)</f>
        <v>131.95916666666668</v>
      </c>
      <c r="N9" s="3">
        <f>AVERAGE('Weekly Scores'!B9:N9)</f>
        <v>131.54076923076923</v>
      </c>
      <c r="O9" s="11">
        <f>AVERAGE('Weekly Scores'!B9:O9)</f>
        <v>128.65285714285713</v>
      </c>
    </row>
    <row r="10" spans="1:15" x14ac:dyDescent="0.25">
      <c r="A10" s="7" t="str">
        <f>'Weekly Scores'!A10</f>
        <v>Wearealldeadburnedtoacrisp</v>
      </c>
      <c r="B10" s="3">
        <f>AVERAGE('Weekly Scores'!B10)</f>
        <v>136.55000000000001</v>
      </c>
      <c r="C10" s="3">
        <f>AVERAGE('Weekly Scores'!B10:C10)</f>
        <v>144.09</v>
      </c>
      <c r="D10" s="3">
        <f>AVERAGE('Weekly Scores'!B10:D10)</f>
        <v>142.27000000000001</v>
      </c>
      <c r="E10" s="4">
        <f>AVERAGE('Weekly Scores'!B10:E10)</f>
        <v>133.9975</v>
      </c>
      <c r="F10" s="3">
        <f>AVERAGE('Weekly Scores'!B10:F10)</f>
        <v>124.72</v>
      </c>
      <c r="G10" s="3">
        <f>AVERAGE('Weekly Scores'!B10:G10)</f>
        <v>124.49166666666667</v>
      </c>
      <c r="H10" s="3">
        <f>AVERAGE('Weekly Scores'!B10:H10)</f>
        <v>119.25428571428573</v>
      </c>
      <c r="I10" s="4">
        <f>AVERAGE('Weekly Scores'!B10:I10)</f>
        <v>116.26625000000001</v>
      </c>
      <c r="J10" s="3">
        <f>AVERAGE('Weekly Scores'!B10:J10)</f>
        <v>115.0188888888889</v>
      </c>
      <c r="K10" s="3">
        <f>AVERAGE('Weekly Scores'!B10:K10)</f>
        <v>119.396</v>
      </c>
      <c r="L10" s="3">
        <f>AVERAGE('Weekly Scores'!B10:L10)</f>
        <v>119.21727272727274</v>
      </c>
      <c r="M10" s="4">
        <f>AVERAGE('Weekly Scores'!B10:M10)</f>
        <v>116.28916666666667</v>
      </c>
      <c r="N10" s="3">
        <f>AVERAGE('Weekly Scores'!B10:N10)</f>
        <v>116.17307692307692</v>
      </c>
      <c r="O10" s="11">
        <f>AVERAGE('Weekly Scores'!B10:O10)</f>
        <v>115.54285714285713</v>
      </c>
    </row>
    <row r="11" spans="1:15" x14ac:dyDescent="0.25">
      <c r="A11" s="7" t="str">
        <f>'Weekly Scores'!A11</f>
        <v>Eugoogiligist</v>
      </c>
      <c r="B11" s="3">
        <f>AVERAGE('Weekly Scores'!B11)</f>
        <v>96.24</v>
      </c>
      <c r="C11" s="3">
        <f>AVERAGE('Weekly Scores'!B11:C11)</f>
        <v>122.98499999999999</v>
      </c>
      <c r="D11" s="3">
        <f>AVERAGE('Weekly Scores'!B11:D11)</f>
        <v>127.78666666666665</v>
      </c>
      <c r="E11" s="4">
        <f>AVERAGE('Weekly Scores'!B11:E11)</f>
        <v>135.51499999999999</v>
      </c>
      <c r="F11" s="3">
        <f>AVERAGE('Weekly Scores'!B11:F11)</f>
        <v>139.34399999999999</v>
      </c>
      <c r="G11" s="3">
        <f>AVERAGE('Weekly Scores'!B11:G11)</f>
        <v>137.33499999999998</v>
      </c>
      <c r="H11" s="3">
        <f>AVERAGE('Weekly Scores'!B11:H11)</f>
        <v>139.04</v>
      </c>
      <c r="I11" s="4">
        <f>AVERAGE('Weekly Scores'!B11:I11)</f>
        <v>142.505</v>
      </c>
      <c r="J11" s="3">
        <f>AVERAGE('Weekly Scores'!B11:J11)</f>
        <v>140.52111111111111</v>
      </c>
      <c r="K11" s="3">
        <f>AVERAGE('Weekly Scores'!B11:K11)</f>
        <v>137.327</v>
      </c>
      <c r="L11" s="3">
        <f>AVERAGE('Weekly Scores'!B11:L11)</f>
        <v>134.32454545454544</v>
      </c>
      <c r="M11" s="4">
        <f>AVERAGE('Weekly Scores'!B11:M11)</f>
        <v>138.51916666666668</v>
      </c>
      <c r="N11" s="3">
        <f>AVERAGE('Weekly Scores'!B11:N11)</f>
        <v>139.62153846153845</v>
      </c>
      <c r="O11" s="11">
        <f>AVERAGE('Weekly Scores'!B11:O11)</f>
        <v>139.83071428571427</v>
      </c>
    </row>
    <row r="12" spans="1:15" x14ac:dyDescent="0.25">
      <c r="A12" s="7" t="str">
        <f>'Weekly Scores'!A12</f>
        <v>Now He's A Philosiphizer</v>
      </c>
      <c r="B12" s="3">
        <f>AVERAGE('Weekly Scores'!B12)</f>
        <v>120.07</v>
      </c>
      <c r="C12" s="3">
        <f>AVERAGE('Weekly Scores'!B12:C12)</f>
        <v>109.85499999999999</v>
      </c>
      <c r="D12" s="3">
        <f>AVERAGE('Weekly Scores'!B12:D12)</f>
        <v>114.11666666666666</v>
      </c>
      <c r="E12" s="4">
        <f>AVERAGE('Weekly Scores'!B12:E12)</f>
        <v>113.99</v>
      </c>
      <c r="F12" s="3">
        <f>AVERAGE('Weekly Scores'!B12:F12)</f>
        <v>119.03399999999999</v>
      </c>
      <c r="G12" s="3">
        <f>AVERAGE('Weekly Scores'!B12:G12)</f>
        <v>121.58499999999999</v>
      </c>
      <c r="H12" s="3">
        <f>AVERAGE('Weekly Scores'!B12:H12)</f>
        <v>117.28857142857143</v>
      </c>
      <c r="I12" s="4">
        <f>AVERAGE('Weekly Scores'!B12:I12)</f>
        <v>122.14749999999999</v>
      </c>
      <c r="J12" s="3">
        <f>AVERAGE('Weekly Scores'!B12:J12)</f>
        <v>122.83444444444444</v>
      </c>
      <c r="K12" s="3">
        <f>AVERAGE('Weekly Scores'!B12:K12)</f>
        <v>124.904</v>
      </c>
      <c r="L12" s="3">
        <f>AVERAGE('Weekly Scores'!B12:L12)</f>
        <v>122.53909090909092</v>
      </c>
      <c r="M12" s="4">
        <f>AVERAGE('Weekly Scores'!B12:M12)</f>
        <v>125.78083333333335</v>
      </c>
      <c r="N12" s="3">
        <f>AVERAGE('Weekly Scores'!B12:N12)</f>
        <v>125.51538461538462</v>
      </c>
      <c r="O12" s="11">
        <f>AVERAGE('Weekly Scores'!B12:O12)</f>
        <v>128.89357142857142</v>
      </c>
    </row>
    <row r="13" spans="1:15" x14ac:dyDescent="0.25">
      <c r="A13" s="7" t="str">
        <f>'Weekly Scores'!A13</f>
        <v>ThatsA TermendousLookingTrophy</v>
      </c>
      <c r="B13" s="3">
        <f>AVERAGE('Weekly Scores'!B13)</f>
        <v>148.84</v>
      </c>
      <c r="C13" s="3">
        <f>AVERAGE('Weekly Scores'!B13:C13)</f>
        <v>134.35</v>
      </c>
      <c r="D13" s="3">
        <f>AVERAGE('Weekly Scores'!B13:D13)</f>
        <v>151.85</v>
      </c>
      <c r="E13" s="4">
        <f>AVERAGE('Weekly Scores'!B13:E13)</f>
        <v>134.10749999999999</v>
      </c>
      <c r="F13" s="3">
        <f>AVERAGE('Weekly Scores'!B13:F13)</f>
        <v>130.72999999999999</v>
      </c>
      <c r="G13" s="3">
        <f>AVERAGE('Weekly Scores'!B13:G13)</f>
        <v>129.54999999999998</v>
      </c>
      <c r="H13" s="3">
        <f>AVERAGE('Weekly Scores'!B13:H13)</f>
        <v>127.18714285714285</v>
      </c>
      <c r="I13" s="4">
        <f>AVERAGE('Weekly Scores'!B13:I13)</f>
        <v>124.59625</v>
      </c>
      <c r="J13" s="3">
        <f>AVERAGE('Weekly Scores'!B13:J13)</f>
        <v>124.33555555555556</v>
      </c>
      <c r="K13" s="3">
        <f>AVERAGE('Weekly Scores'!B13:K13)</f>
        <v>123.02799999999999</v>
      </c>
      <c r="L13" s="3">
        <f>AVERAGE('Weekly Scores'!B13:L13)</f>
        <v>124.14090909090909</v>
      </c>
      <c r="M13" s="4">
        <f>AVERAGE('Weekly Scores'!B13:M13)</f>
        <v>121.55583333333334</v>
      </c>
      <c r="N13" s="3">
        <f>AVERAGE('Weekly Scores'!B13:N13)</f>
        <v>121.05153846153847</v>
      </c>
      <c r="O13" s="11">
        <f>AVERAGE('Weekly Scores'!B13:O13)</f>
        <v>118.355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3"/>
  <sheetViews>
    <sheetView workbookViewId="0">
      <selection activeCell="O14" sqref="O14"/>
    </sheetView>
  </sheetViews>
  <sheetFormatPr defaultRowHeight="15" x14ac:dyDescent="0.25"/>
  <cols>
    <col min="1" max="1" width="32.7109375" style="7" bestFit="1" customWidth="1"/>
  </cols>
  <sheetData>
    <row r="1" spans="1:17" s="1" customFormat="1" x14ac:dyDescent="0.25">
      <c r="A1" s="6"/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13</v>
      </c>
      <c r="O1" s="1">
        <v>14</v>
      </c>
      <c r="P1" s="1" t="s">
        <v>0</v>
      </c>
      <c r="Q1" s="1" t="s">
        <v>1</v>
      </c>
    </row>
    <row r="2" spans="1:17" x14ac:dyDescent="0.25">
      <c r="A2" s="7" t="str">
        <f>'Weekly Scores'!A2</f>
        <v>Don't Lie to Me Boy</v>
      </c>
      <c r="B2" s="11">
        <v>102.79</v>
      </c>
      <c r="C2" s="11">
        <v>95.9</v>
      </c>
      <c r="D2" s="11">
        <v>130.76</v>
      </c>
      <c r="E2" s="11">
        <v>175.67</v>
      </c>
      <c r="F2" s="11">
        <v>117.22</v>
      </c>
      <c r="G2" s="11">
        <v>134.34</v>
      </c>
      <c r="H2" s="11">
        <v>96.39</v>
      </c>
      <c r="I2" s="11">
        <v>111.78</v>
      </c>
      <c r="J2" s="11">
        <v>120.09</v>
      </c>
      <c r="K2" s="11">
        <v>158.79</v>
      </c>
      <c r="L2" s="11">
        <v>104.3</v>
      </c>
      <c r="M2" s="11">
        <v>126.65</v>
      </c>
      <c r="N2" s="11">
        <v>114.05</v>
      </c>
      <c r="O2" s="11">
        <v>91.11</v>
      </c>
      <c r="P2" s="2">
        <f>SUM(B2:O2)</f>
        <v>1679.84</v>
      </c>
      <c r="Q2" s="11">
        <f>AVERAGE(B2:O2)</f>
        <v>119.98857142857142</v>
      </c>
    </row>
    <row r="3" spans="1:17" x14ac:dyDescent="0.25">
      <c r="A3" s="7" t="str">
        <f>'Weekly Scores'!A3</f>
        <v>Simple Jack</v>
      </c>
      <c r="B3" s="11">
        <v>136.55000000000001</v>
      </c>
      <c r="C3" s="11">
        <v>110.09</v>
      </c>
      <c r="D3" s="11">
        <v>145.97999999999999</v>
      </c>
      <c r="E3" s="11">
        <v>82.79</v>
      </c>
      <c r="F3" s="11">
        <v>154.66</v>
      </c>
      <c r="G3" s="11">
        <v>110.34</v>
      </c>
      <c r="H3" s="11">
        <v>144.21</v>
      </c>
      <c r="I3" s="11">
        <v>103.32</v>
      </c>
      <c r="J3" s="11">
        <v>102.64</v>
      </c>
      <c r="K3" s="11">
        <v>111.26</v>
      </c>
      <c r="L3" s="11">
        <v>98.89</v>
      </c>
      <c r="M3" s="11">
        <v>131.27000000000001</v>
      </c>
      <c r="N3" s="11">
        <v>151.07</v>
      </c>
      <c r="O3" s="11">
        <v>130.54</v>
      </c>
      <c r="P3" s="2">
        <f t="shared" ref="P3:P13" si="0">SUM(B3:O3)</f>
        <v>1713.6100000000001</v>
      </c>
      <c r="Q3" s="11">
        <f t="shared" ref="Q3:Q13" si="1">AVERAGE(B3:O3)</f>
        <v>122.4007142857143</v>
      </c>
    </row>
    <row r="4" spans="1:17" x14ac:dyDescent="0.25">
      <c r="A4" s="7" t="str">
        <f>'Weekly Scores'!A4</f>
        <v>Cithara Centrum</v>
      </c>
      <c r="B4" s="11">
        <v>110.93</v>
      </c>
      <c r="C4" s="11">
        <v>108.75</v>
      </c>
      <c r="D4" s="11">
        <v>97.8</v>
      </c>
      <c r="E4" s="11">
        <v>123.05</v>
      </c>
      <c r="F4" s="11">
        <v>87.61</v>
      </c>
      <c r="G4" s="11">
        <v>127.29</v>
      </c>
      <c r="H4" s="11">
        <v>124.3</v>
      </c>
      <c r="I4" s="11">
        <v>174.35</v>
      </c>
      <c r="J4" s="11">
        <v>122.25</v>
      </c>
      <c r="K4" s="11">
        <v>143.53</v>
      </c>
      <c r="L4" s="11">
        <v>117.15</v>
      </c>
      <c r="M4" s="11">
        <v>107.57</v>
      </c>
      <c r="N4" s="11">
        <v>127.36</v>
      </c>
      <c r="O4" s="11">
        <v>85.07</v>
      </c>
      <c r="P4" s="2">
        <f t="shared" si="0"/>
        <v>1657.0099999999998</v>
      </c>
      <c r="Q4" s="11">
        <f t="shared" si="1"/>
        <v>118.35785714285713</v>
      </c>
    </row>
    <row r="5" spans="1:17" x14ac:dyDescent="0.25">
      <c r="A5" s="7" t="str">
        <f>'Weekly Scores'!A5</f>
        <v>Canceled due to lack of hustle</v>
      </c>
      <c r="B5" s="11">
        <v>120.07</v>
      </c>
      <c r="C5" s="11">
        <v>129.74</v>
      </c>
      <c r="D5" s="11">
        <v>84.06</v>
      </c>
      <c r="E5" s="11">
        <v>137.54</v>
      </c>
      <c r="F5" s="11">
        <v>69.069999999999993</v>
      </c>
      <c r="G5" s="11">
        <v>66.650000000000006</v>
      </c>
      <c r="H5" s="11">
        <v>87.27</v>
      </c>
      <c r="I5" s="11">
        <v>166.76</v>
      </c>
      <c r="J5" s="11">
        <v>105.04</v>
      </c>
      <c r="K5" s="11">
        <v>105.91</v>
      </c>
      <c r="L5" s="11">
        <v>135.27000000000001</v>
      </c>
      <c r="M5" s="11">
        <v>146.22999999999999</v>
      </c>
      <c r="N5" s="11">
        <v>79.36</v>
      </c>
      <c r="O5" s="11">
        <v>148.04</v>
      </c>
      <c r="P5" s="2">
        <f t="shared" si="0"/>
        <v>1581.0099999999998</v>
      </c>
      <c r="Q5" s="11">
        <f t="shared" si="1"/>
        <v>112.9292857142857</v>
      </c>
    </row>
    <row r="6" spans="1:17" x14ac:dyDescent="0.25">
      <c r="A6" s="7" t="str">
        <f>'Weekly Scores'!A6</f>
        <v>Heavyweights Tony Perkis</v>
      </c>
      <c r="B6" s="11">
        <v>96.24</v>
      </c>
      <c r="C6" s="11">
        <v>153.97</v>
      </c>
      <c r="D6" s="11">
        <v>156.94999999999999</v>
      </c>
      <c r="E6" s="11">
        <v>132.65</v>
      </c>
      <c r="F6" s="11">
        <v>139.21</v>
      </c>
      <c r="G6" s="11">
        <v>123.35</v>
      </c>
      <c r="H6" s="11">
        <v>113.01</v>
      </c>
      <c r="I6" s="11">
        <v>132.61000000000001</v>
      </c>
      <c r="J6" s="11">
        <v>98.85</v>
      </c>
      <c r="K6" s="11">
        <v>120.75</v>
      </c>
      <c r="L6" s="11">
        <v>91.47</v>
      </c>
      <c r="M6" s="11">
        <v>125.85</v>
      </c>
      <c r="N6" s="11">
        <v>182.29</v>
      </c>
      <c r="O6" s="11">
        <v>156.02000000000001</v>
      </c>
      <c r="P6" s="2">
        <f t="shared" si="0"/>
        <v>1823.2199999999998</v>
      </c>
      <c r="Q6" s="11">
        <f t="shared" si="1"/>
        <v>130.22999999999999</v>
      </c>
    </row>
    <row r="7" spans="1:17" x14ac:dyDescent="0.25">
      <c r="A7" s="7" t="str">
        <f>'Weekly Scores'!A7</f>
        <v>Como estan bitches?</v>
      </c>
      <c r="B7" s="11">
        <v>97.26</v>
      </c>
      <c r="C7" s="11">
        <v>129.71</v>
      </c>
      <c r="D7" s="11">
        <v>120.11</v>
      </c>
      <c r="E7" s="11">
        <v>89.49</v>
      </c>
      <c r="F7" s="11">
        <v>151.22</v>
      </c>
      <c r="G7" s="11">
        <v>81.44</v>
      </c>
      <c r="H7" s="11">
        <v>91.51</v>
      </c>
      <c r="I7" s="11">
        <v>106.46</v>
      </c>
      <c r="J7" s="11">
        <v>110.55</v>
      </c>
      <c r="K7" s="11">
        <v>108.58</v>
      </c>
      <c r="L7" s="11">
        <v>117.43</v>
      </c>
      <c r="M7" s="11">
        <v>134.29</v>
      </c>
      <c r="N7" s="11">
        <v>100.97</v>
      </c>
      <c r="O7" s="11">
        <v>120.1</v>
      </c>
      <c r="P7" s="2">
        <f t="shared" si="0"/>
        <v>1559.12</v>
      </c>
      <c r="Q7" s="11">
        <f t="shared" si="1"/>
        <v>111.36571428571428</v>
      </c>
    </row>
    <row r="8" spans="1:17" x14ac:dyDescent="0.25">
      <c r="A8" s="7" t="str">
        <f>'Weekly Scores'!A8</f>
        <v>Ticking Time Bomb of Fury</v>
      </c>
      <c r="B8" s="11">
        <v>148.84</v>
      </c>
      <c r="C8" s="11">
        <v>116.22</v>
      </c>
      <c r="D8" s="11">
        <v>175.38</v>
      </c>
      <c r="E8" s="11">
        <v>123.97</v>
      </c>
      <c r="F8" s="11">
        <v>133.69</v>
      </c>
      <c r="G8" s="11">
        <v>89.4</v>
      </c>
      <c r="H8" s="11">
        <v>87.83</v>
      </c>
      <c r="I8" s="11">
        <v>156.16</v>
      </c>
      <c r="J8" s="11">
        <v>124.65</v>
      </c>
      <c r="K8" s="11">
        <v>122.35</v>
      </c>
      <c r="L8" s="11">
        <v>148.16</v>
      </c>
      <c r="M8" s="11">
        <v>155.15</v>
      </c>
      <c r="N8" s="11">
        <v>126.52</v>
      </c>
      <c r="O8" s="11">
        <v>140.75</v>
      </c>
      <c r="P8" s="2">
        <f t="shared" si="0"/>
        <v>1849.0700000000002</v>
      </c>
      <c r="Q8" s="11">
        <f t="shared" si="1"/>
        <v>132.07642857142858</v>
      </c>
    </row>
    <row r="9" spans="1:17" x14ac:dyDescent="0.25">
      <c r="A9" s="7" t="str">
        <f>'Weekly Scores'!A9</f>
        <v>Greg's Nipples</v>
      </c>
      <c r="B9" s="11">
        <v>88.83</v>
      </c>
      <c r="C9" s="11">
        <v>125.04</v>
      </c>
      <c r="D9" s="11">
        <v>111.45</v>
      </c>
      <c r="E9" s="11">
        <v>117.99</v>
      </c>
      <c r="F9" s="11">
        <v>120.92</v>
      </c>
      <c r="G9" s="11">
        <v>123.65</v>
      </c>
      <c r="H9" s="11">
        <v>149.27000000000001</v>
      </c>
      <c r="I9" s="11">
        <v>95.35</v>
      </c>
      <c r="J9" s="11">
        <v>128.33000000000001</v>
      </c>
      <c r="K9" s="11">
        <v>119.04</v>
      </c>
      <c r="L9" s="11">
        <v>66.37</v>
      </c>
      <c r="M9" s="11">
        <v>114.35</v>
      </c>
      <c r="N9" s="11">
        <v>90.2</v>
      </c>
      <c r="O9" s="11">
        <v>94.04</v>
      </c>
      <c r="P9" s="2">
        <f t="shared" si="0"/>
        <v>1544.8299999999997</v>
      </c>
      <c r="Q9" s="11">
        <f t="shared" si="1"/>
        <v>110.34499999999998</v>
      </c>
    </row>
    <row r="10" spans="1:17" x14ac:dyDescent="0.25">
      <c r="A10" s="7" t="str">
        <f>'Weekly Scores'!A10</f>
        <v>Wearealldeadburnedtoacrisp</v>
      </c>
      <c r="B10" s="11">
        <v>92.21</v>
      </c>
      <c r="C10" s="11">
        <v>151.63</v>
      </c>
      <c r="D10" s="11">
        <v>186.85</v>
      </c>
      <c r="E10" s="11">
        <v>158.69999999999999</v>
      </c>
      <c r="F10" s="11">
        <v>122.64</v>
      </c>
      <c r="G10" s="11">
        <v>100.03</v>
      </c>
      <c r="H10" s="11">
        <v>114.36</v>
      </c>
      <c r="I10" s="11">
        <v>138.29</v>
      </c>
      <c r="J10" s="11">
        <v>142.9</v>
      </c>
      <c r="K10" s="11">
        <v>148.88999999999999</v>
      </c>
      <c r="L10" s="11">
        <v>175.62</v>
      </c>
      <c r="M10" s="11">
        <v>161.44</v>
      </c>
      <c r="N10" s="11">
        <v>115</v>
      </c>
      <c r="O10" s="11">
        <v>142.55000000000001</v>
      </c>
      <c r="P10" s="2">
        <f t="shared" si="0"/>
        <v>1951.11</v>
      </c>
      <c r="Q10" s="11">
        <f t="shared" si="1"/>
        <v>139.36499999999998</v>
      </c>
    </row>
    <row r="11" spans="1:17" x14ac:dyDescent="0.25">
      <c r="A11" s="7" t="str">
        <f>'Weekly Scores'!A11</f>
        <v>Eugoogiligist</v>
      </c>
      <c r="B11" s="11">
        <v>89.61</v>
      </c>
      <c r="C11" s="11">
        <v>119.86</v>
      </c>
      <c r="D11" s="11">
        <v>122.64</v>
      </c>
      <c r="E11" s="11">
        <v>109.18</v>
      </c>
      <c r="F11" s="11">
        <v>127.87</v>
      </c>
      <c r="G11" s="11">
        <v>138.75</v>
      </c>
      <c r="H11" s="11">
        <v>132.13</v>
      </c>
      <c r="I11" s="11">
        <v>145.91</v>
      </c>
      <c r="J11" s="11">
        <v>98.93</v>
      </c>
      <c r="K11" s="11">
        <v>170.41</v>
      </c>
      <c r="L11" s="11">
        <v>103.44</v>
      </c>
      <c r="M11" s="11">
        <v>93.12</v>
      </c>
      <c r="N11" s="11">
        <v>122.33</v>
      </c>
      <c r="O11" s="11">
        <v>107.35</v>
      </c>
      <c r="P11" s="2">
        <f t="shared" si="0"/>
        <v>1681.5300000000002</v>
      </c>
      <c r="Q11" s="11">
        <f t="shared" si="1"/>
        <v>120.10928571428573</v>
      </c>
    </row>
    <row r="12" spans="1:17" x14ac:dyDescent="0.25">
      <c r="A12" s="7" t="str">
        <f>'Weekly Scores'!A12</f>
        <v>Now He's A Philosiphizer</v>
      </c>
      <c r="B12" s="11">
        <v>115.76</v>
      </c>
      <c r="C12" s="11">
        <v>151.63</v>
      </c>
      <c r="D12" s="11">
        <v>137.38999999999999</v>
      </c>
      <c r="E12" s="11">
        <v>80.88</v>
      </c>
      <c r="F12" s="11">
        <v>113.15</v>
      </c>
      <c r="G12" s="11">
        <v>131.81</v>
      </c>
      <c r="H12" s="11">
        <v>125.18</v>
      </c>
      <c r="I12" s="11">
        <v>137.16999999999999</v>
      </c>
      <c r="J12" s="11">
        <v>124.75</v>
      </c>
      <c r="K12" s="11">
        <v>121.55</v>
      </c>
      <c r="L12" s="11">
        <v>160.16</v>
      </c>
      <c r="M12" s="11">
        <v>84.08</v>
      </c>
      <c r="N12" s="11">
        <v>152.85</v>
      </c>
      <c r="O12" s="11">
        <v>83.3</v>
      </c>
      <c r="P12" s="2">
        <f t="shared" si="0"/>
        <v>1719.6599999999996</v>
      </c>
      <c r="Q12" s="11">
        <f t="shared" si="1"/>
        <v>122.83285714285712</v>
      </c>
    </row>
    <row r="13" spans="1:17" x14ac:dyDescent="0.25">
      <c r="A13" s="7" t="str">
        <f>'Weekly Scores'!A13</f>
        <v>ThatsA TermendousLookingTrophy</v>
      </c>
      <c r="B13" s="11">
        <v>151.51</v>
      </c>
      <c r="C13" s="11">
        <v>149.72999999999999</v>
      </c>
      <c r="D13" s="11">
        <v>138.63</v>
      </c>
      <c r="E13" s="11">
        <v>113.61</v>
      </c>
      <c r="F13" s="11">
        <v>130.22999999999999</v>
      </c>
      <c r="G13" s="11">
        <v>136.4</v>
      </c>
      <c r="H13" s="11">
        <v>136.26</v>
      </c>
      <c r="I13" s="11">
        <v>147.4</v>
      </c>
      <c r="J13" s="11">
        <v>102.81</v>
      </c>
      <c r="K13" s="11">
        <v>100.89</v>
      </c>
      <c r="L13" s="11">
        <v>110.34</v>
      </c>
      <c r="M13" s="11">
        <v>184.66</v>
      </c>
      <c r="N13" s="11">
        <v>114.78</v>
      </c>
      <c r="O13" s="11">
        <v>172.81</v>
      </c>
      <c r="P13" s="2">
        <f t="shared" si="0"/>
        <v>1890.06</v>
      </c>
      <c r="Q13" s="11">
        <f t="shared" si="1"/>
        <v>135.00428571428571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13"/>
  <sheetViews>
    <sheetView workbookViewId="0">
      <selection activeCell="G21" sqref="G21"/>
    </sheetView>
  </sheetViews>
  <sheetFormatPr defaultRowHeight="15" x14ac:dyDescent="0.25"/>
  <cols>
    <col min="1" max="1" width="32.7109375" style="7" bestFit="1" customWidth="1"/>
    <col min="2" max="2" width="8.85546875" style="3"/>
  </cols>
  <sheetData>
    <row r="2" spans="1:2" x14ac:dyDescent="0.25">
      <c r="A2" s="7" t="str">
        <f>'Weekly Scores'!A2</f>
        <v>Don't Lie to Me Boy</v>
      </c>
      <c r="B2" s="3">
        <f>'Weekly Scores'!P2-PSA!P2</f>
        <v>72.710000000000036</v>
      </c>
    </row>
    <row r="3" spans="1:2" x14ac:dyDescent="0.25">
      <c r="A3" s="7" t="str">
        <f>'Weekly Scores'!A3</f>
        <v>Simple Jack</v>
      </c>
      <c r="B3" s="3">
        <f>'Weekly Scores'!P3-PSA!P3</f>
        <v>-49.450000000000045</v>
      </c>
    </row>
    <row r="4" spans="1:2" x14ac:dyDescent="0.25">
      <c r="A4" s="7" t="str">
        <f>'Weekly Scores'!A4</f>
        <v>Cithara Centrum</v>
      </c>
      <c r="B4" s="3">
        <f>'Weekly Scores'!P4-PSA!P4</f>
        <v>108.20000000000027</v>
      </c>
    </row>
    <row r="5" spans="1:2" x14ac:dyDescent="0.25">
      <c r="A5" s="7" t="str">
        <f>'Weekly Scores'!A5</f>
        <v>Canceled due to lack of hustle</v>
      </c>
      <c r="B5" s="3">
        <f>'Weekly Scores'!P5-PSA!P5</f>
        <v>204.72000000000003</v>
      </c>
    </row>
    <row r="6" spans="1:2" x14ac:dyDescent="0.25">
      <c r="A6" s="7" t="str">
        <f>'Weekly Scores'!A6</f>
        <v>Heavyweights Tony Perkis</v>
      </c>
      <c r="B6" s="3">
        <f>'Weekly Scores'!P6-PSA!P6</f>
        <v>-382.71000000000004</v>
      </c>
    </row>
    <row r="7" spans="1:2" x14ac:dyDescent="0.25">
      <c r="A7" s="7" t="str">
        <f>'Weekly Scores'!A7</f>
        <v>Como estan bitches?</v>
      </c>
      <c r="B7" s="3">
        <f>'Weekly Scores'!P7-PSA!P7</f>
        <v>265.04000000000019</v>
      </c>
    </row>
    <row r="8" spans="1:2" x14ac:dyDescent="0.25">
      <c r="A8" s="7" t="str">
        <f>'Weekly Scores'!A8</f>
        <v>Ticking Time Bomb of Fury</v>
      </c>
      <c r="B8" s="3">
        <f>'Weekly Scores'!P8-PSA!P8</f>
        <v>-321.15999999999985</v>
      </c>
    </row>
    <row r="9" spans="1:2" x14ac:dyDescent="0.25">
      <c r="A9" s="7" t="str">
        <f>'Weekly Scores'!A9</f>
        <v>Greg's Nipples</v>
      </c>
      <c r="B9" s="3">
        <f>'Weekly Scores'!P9-PSA!P9</f>
        <v>256.31000000000017</v>
      </c>
    </row>
    <row r="10" spans="1:2" x14ac:dyDescent="0.25">
      <c r="A10" s="7" t="str">
        <f>'Weekly Scores'!A10</f>
        <v>Wearealldeadburnedtoacrisp</v>
      </c>
      <c r="B10" s="3">
        <f>'Weekly Scores'!P10-PSA!P10</f>
        <v>-333.51</v>
      </c>
    </row>
    <row r="11" spans="1:2" x14ac:dyDescent="0.25">
      <c r="A11" s="7" t="str">
        <f>'Weekly Scores'!A11</f>
        <v>Eugoogiligist</v>
      </c>
      <c r="B11" s="3">
        <f>'Weekly Scores'!P11-PSA!P11</f>
        <v>276.09999999999968</v>
      </c>
    </row>
    <row r="12" spans="1:2" x14ac:dyDescent="0.25">
      <c r="A12" s="7" t="str">
        <f>'Weekly Scores'!A12</f>
        <v>Now He's A Philosiphizer</v>
      </c>
      <c r="B12" s="3">
        <f>'Weekly Scores'!P12-PSA!P12</f>
        <v>84.850000000000364</v>
      </c>
    </row>
    <row r="13" spans="1:2" x14ac:dyDescent="0.25">
      <c r="A13" s="7" t="str">
        <f>'Weekly Scores'!A13</f>
        <v>ThatsA TermendousLookingTrophy</v>
      </c>
      <c r="B13" s="3">
        <f>'Weekly Scores'!P13-PSA!P13</f>
        <v>-233.08999999999992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3"/>
  <sheetViews>
    <sheetView workbookViewId="0">
      <selection activeCell="O14" sqref="O14"/>
    </sheetView>
  </sheetViews>
  <sheetFormatPr defaultRowHeight="15" x14ac:dyDescent="0.25"/>
  <cols>
    <col min="1" max="1" width="32.7109375" style="7" bestFit="1" customWidth="1"/>
  </cols>
  <sheetData>
    <row r="1" spans="1:15" x14ac:dyDescent="0.25"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14</v>
      </c>
      <c r="O1" s="1" t="s">
        <v>15</v>
      </c>
    </row>
    <row r="2" spans="1:15" x14ac:dyDescent="0.25">
      <c r="A2" s="7" t="str">
        <f>'Weekly Scores'!A2</f>
        <v>Don't Lie to Me Boy</v>
      </c>
      <c r="B2" s="9">
        <v>9</v>
      </c>
      <c r="C2" s="9">
        <v>11</v>
      </c>
      <c r="D2" s="9">
        <v>7</v>
      </c>
      <c r="E2" s="10">
        <v>9</v>
      </c>
      <c r="F2" s="9">
        <v>6</v>
      </c>
      <c r="G2" s="9">
        <v>7</v>
      </c>
      <c r="H2" s="9">
        <v>8</v>
      </c>
      <c r="I2" s="10">
        <v>7</v>
      </c>
      <c r="J2" s="9">
        <v>7</v>
      </c>
      <c r="K2" s="9">
        <v>7</v>
      </c>
      <c r="L2" s="9">
        <v>9</v>
      </c>
      <c r="M2" s="10">
        <v>7</v>
      </c>
      <c r="N2" s="9">
        <v>7</v>
      </c>
      <c r="O2" s="9">
        <v>7</v>
      </c>
    </row>
    <row r="3" spans="1:15" x14ac:dyDescent="0.25">
      <c r="A3" s="7" t="str">
        <f>'Weekly Scores'!A3</f>
        <v>Simple Jack</v>
      </c>
      <c r="B3" s="9">
        <v>10</v>
      </c>
      <c r="C3" s="9">
        <v>9</v>
      </c>
      <c r="D3" s="9">
        <v>10</v>
      </c>
      <c r="E3" s="10">
        <v>7</v>
      </c>
      <c r="F3" s="9">
        <v>7</v>
      </c>
      <c r="G3" s="9">
        <v>9</v>
      </c>
      <c r="H3" s="9">
        <v>9</v>
      </c>
      <c r="I3" s="10">
        <v>8</v>
      </c>
      <c r="J3" s="9">
        <v>8</v>
      </c>
      <c r="K3" s="9">
        <v>9</v>
      </c>
      <c r="L3" s="9">
        <v>7</v>
      </c>
      <c r="M3" s="10">
        <v>8</v>
      </c>
      <c r="N3" s="9">
        <v>9</v>
      </c>
      <c r="O3" s="9">
        <v>8</v>
      </c>
    </row>
    <row r="4" spans="1:15" x14ac:dyDescent="0.25">
      <c r="A4" s="7" t="str">
        <f>'Weekly Scores'!A4</f>
        <v>Cithara Centrum</v>
      </c>
      <c r="B4" s="9">
        <v>12</v>
      </c>
      <c r="C4" s="9">
        <v>6</v>
      </c>
      <c r="D4" s="9">
        <v>6</v>
      </c>
      <c r="E4" s="10">
        <v>5</v>
      </c>
      <c r="F4" s="9">
        <v>4</v>
      </c>
      <c r="G4" s="9">
        <v>4</v>
      </c>
      <c r="H4" s="9">
        <v>3</v>
      </c>
      <c r="I4" s="10">
        <v>3</v>
      </c>
      <c r="J4" s="9">
        <v>5</v>
      </c>
      <c r="K4" s="9">
        <v>6</v>
      </c>
      <c r="L4" s="9">
        <v>4</v>
      </c>
      <c r="M4" s="10">
        <v>6</v>
      </c>
      <c r="N4" s="9">
        <v>6</v>
      </c>
      <c r="O4" s="9">
        <v>6</v>
      </c>
    </row>
    <row r="5" spans="1:15" x14ac:dyDescent="0.25">
      <c r="A5" s="7" t="str">
        <f>'Weekly Scores'!A5</f>
        <v>Canceled due to lack of hustle</v>
      </c>
      <c r="B5" s="9">
        <v>6</v>
      </c>
      <c r="C5" s="9">
        <v>5</v>
      </c>
      <c r="D5" s="9">
        <v>3</v>
      </c>
      <c r="E5" s="10">
        <v>4</v>
      </c>
      <c r="F5" s="9">
        <v>3</v>
      </c>
      <c r="G5" s="9">
        <v>3</v>
      </c>
      <c r="H5" s="9">
        <v>4</v>
      </c>
      <c r="I5" s="10">
        <v>4</v>
      </c>
      <c r="J5" s="9">
        <v>3</v>
      </c>
      <c r="K5" s="9">
        <v>3</v>
      </c>
      <c r="L5" s="9">
        <v>5</v>
      </c>
      <c r="M5" s="10">
        <v>5</v>
      </c>
      <c r="N5" s="9">
        <v>4</v>
      </c>
      <c r="O5" s="9">
        <v>5</v>
      </c>
    </row>
    <row r="6" spans="1:15" x14ac:dyDescent="0.25">
      <c r="A6" s="7" t="str">
        <f>'Weekly Scores'!A6</f>
        <v>Heavyweights Tony Perkis</v>
      </c>
      <c r="B6" s="9">
        <v>11</v>
      </c>
      <c r="C6" s="9">
        <v>12</v>
      </c>
      <c r="D6" s="9">
        <v>12</v>
      </c>
      <c r="E6" s="10">
        <v>12</v>
      </c>
      <c r="F6" s="9">
        <v>12</v>
      </c>
      <c r="G6" s="9">
        <v>12</v>
      </c>
      <c r="H6" s="9">
        <v>12</v>
      </c>
      <c r="I6" s="10">
        <v>12</v>
      </c>
      <c r="J6" s="9">
        <v>11</v>
      </c>
      <c r="K6" s="9">
        <v>11</v>
      </c>
      <c r="L6" s="9">
        <v>11</v>
      </c>
      <c r="M6" s="10">
        <v>11</v>
      </c>
      <c r="N6" s="9">
        <v>11</v>
      </c>
      <c r="O6" s="9">
        <v>11</v>
      </c>
    </row>
    <row r="7" spans="1:15" x14ac:dyDescent="0.25">
      <c r="A7" s="7" t="str">
        <f>'Weekly Scores'!A7</f>
        <v>Como estan bitches?</v>
      </c>
      <c r="B7" s="9">
        <v>7</v>
      </c>
      <c r="C7" s="9">
        <v>3</v>
      </c>
      <c r="D7" s="9">
        <v>8</v>
      </c>
      <c r="E7" s="10">
        <v>6</v>
      </c>
      <c r="F7" s="9">
        <v>9</v>
      </c>
      <c r="G7" s="9">
        <v>8</v>
      </c>
      <c r="H7" s="9">
        <v>5</v>
      </c>
      <c r="I7" s="10">
        <v>5</v>
      </c>
      <c r="J7" s="9">
        <v>6</v>
      </c>
      <c r="K7" s="9">
        <v>5</v>
      </c>
      <c r="L7" s="9">
        <v>3</v>
      </c>
      <c r="M7" s="10">
        <v>3</v>
      </c>
      <c r="N7" s="9">
        <v>3</v>
      </c>
      <c r="O7" s="9">
        <v>2</v>
      </c>
    </row>
    <row r="8" spans="1:15" x14ac:dyDescent="0.25">
      <c r="A8" s="7" t="str">
        <f>'Weekly Scores'!A8</f>
        <v>Ticking Time Bomb of Fury</v>
      </c>
      <c r="B8" s="9">
        <v>1</v>
      </c>
      <c r="C8" s="9">
        <v>4</v>
      </c>
      <c r="D8" s="9">
        <v>9</v>
      </c>
      <c r="E8" s="10">
        <v>11</v>
      </c>
      <c r="F8" s="9">
        <v>11</v>
      </c>
      <c r="G8" s="9">
        <v>11</v>
      </c>
      <c r="H8" s="9">
        <v>11</v>
      </c>
      <c r="I8" s="10">
        <v>11</v>
      </c>
      <c r="J8" s="9">
        <v>12</v>
      </c>
      <c r="K8" s="9">
        <v>12</v>
      </c>
      <c r="L8" s="9">
        <v>12</v>
      </c>
      <c r="M8" s="10">
        <v>12</v>
      </c>
      <c r="N8" s="9">
        <v>12</v>
      </c>
      <c r="O8" s="9">
        <v>12</v>
      </c>
    </row>
    <row r="9" spans="1:15" x14ac:dyDescent="0.25">
      <c r="A9" s="7" t="str">
        <f>'Weekly Scores'!A9</f>
        <v>Greg's Nipples</v>
      </c>
      <c r="B9" s="9">
        <v>4</v>
      </c>
      <c r="C9" s="9">
        <v>7</v>
      </c>
      <c r="D9" s="9">
        <v>4</v>
      </c>
      <c r="E9" s="10">
        <v>2</v>
      </c>
      <c r="F9" s="9">
        <v>2</v>
      </c>
      <c r="G9" s="9">
        <v>1</v>
      </c>
      <c r="H9" s="9">
        <v>2</v>
      </c>
      <c r="I9" s="10">
        <v>2</v>
      </c>
      <c r="J9" s="9">
        <v>2</v>
      </c>
      <c r="K9" s="9">
        <v>2</v>
      </c>
      <c r="L9" s="9">
        <v>2</v>
      </c>
      <c r="M9" s="10">
        <v>2</v>
      </c>
      <c r="N9" s="9">
        <v>2</v>
      </c>
      <c r="O9" s="9">
        <v>3</v>
      </c>
    </row>
    <row r="10" spans="1:15" x14ac:dyDescent="0.25">
      <c r="A10" s="7" t="str">
        <f>'Weekly Scores'!A10</f>
        <v>Wearealldeadburnedtoacrisp</v>
      </c>
      <c r="B10" s="9">
        <v>2</v>
      </c>
      <c r="C10" s="9">
        <v>1</v>
      </c>
      <c r="D10" s="9">
        <v>1</v>
      </c>
      <c r="E10" s="10">
        <v>3</v>
      </c>
      <c r="F10" s="9">
        <v>5</v>
      </c>
      <c r="G10" s="9">
        <v>6</v>
      </c>
      <c r="H10" s="9">
        <v>7</v>
      </c>
      <c r="I10" s="10">
        <v>9</v>
      </c>
      <c r="J10" s="9">
        <v>10</v>
      </c>
      <c r="K10" s="9">
        <v>9</v>
      </c>
      <c r="L10" s="9">
        <v>10</v>
      </c>
      <c r="M10" s="10">
        <v>10</v>
      </c>
      <c r="N10" s="9">
        <v>10</v>
      </c>
      <c r="O10" s="9">
        <v>10</v>
      </c>
    </row>
    <row r="11" spans="1:15" x14ac:dyDescent="0.25">
      <c r="A11" s="7" t="str">
        <f>'Weekly Scores'!A11</f>
        <v>Eugoogiligist</v>
      </c>
      <c r="B11" s="9">
        <v>8</v>
      </c>
      <c r="C11" s="9">
        <v>2</v>
      </c>
      <c r="D11" s="9">
        <v>2</v>
      </c>
      <c r="E11" s="10">
        <v>1</v>
      </c>
      <c r="F11" s="9">
        <v>1</v>
      </c>
      <c r="G11" s="9">
        <v>2</v>
      </c>
      <c r="H11" s="9">
        <v>1</v>
      </c>
      <c r="I11" s="10">
        <v>1</v>
      </c>
      <c r="J11" s="9">
        <v>1</v>
      </c>
      <c r="K11" s="9">
        <v>1</v>
      </c>
      <c r="L11" s="9">
        <v>1</v>
      </c>
      <c r="M11" s="10">
        <v>1</v>
      </c>
      <c r="N11" s="9">
        <v>1</v>
      </c>
      <c r="O11" s="9">
        <v>1</v>
      </c>
    </row>
    <row r="12" spans="1:15" x14ac:dyDescent="0.25">
      <c r="A12" s="7" t="str">
        <f>'Weekly Scores'!A12</f>
        <v>Now He's A Philosiphizer</v>
      </c>
      <c r="B12" s="9">
        <v>3</v>
      </c>
      <c r="C12" s="9">
        <v>8</v>
      </c>
      <c r="D12" s="9">
        <v>11</v>
      </c>
      <c r="E12" s="10">
        <v>10</v>
      </c>
      <c r="F12" s="9">
        <v>8</v>
      </c>
      <c r="G12" s="9">
        <v>5</v>
      </c>
      <c r="H12" s="9">
        <v>6</v>
      </c>
      <c r="I12" s="10">
        <v>6</v>
      </c>
      <c r="J12" s="9">
        <v>4</v>
      </c>
      <c r="K12" s="9">
        <v>4</v>
      </c>
      <c r="L12" s="9">
        <v>6</v>
      </c>
      <c r="M12" s="10">
        <v>4</v>
      </c>
      <c r="N12" s="9">
        <v>5</v>
      </c>
      <c r="O12" s="9">
        <v>4</v>
      </c>
    </row>
    <row r="13" spans="1:15" x14ac:dyDescent="0.25">
      <c r="A13" s="7" t="str">
        <f>'Weekly Scores'!A13</f>
        <v>ThatsA TermendousLookingTrophy</v>
      </c>
      <c r="B13" s="9">
        <v>5</v>
      </c>
      <c r="C13" s="9">
        <v>10</v>
      </c>
      <c r="D13" s="9">
        <v>5</v>
      </c>
      <c r="E13" s="10">
        <v>8</v>
      </c>
      <c r="F13" s="9">
        <v>10</v>
      </c>
      <c r="G13" s="9">
        <v>10</v>
      </c>
      <c r="H13" s="9">
        <v>10</v>
      </c>
      <c r="I13" s="10">
        <v>10</v>
      </c>
      <c r="J13" s="9">
        <v>9</v>
      </c>
      <c r="K13" s="9">
        <v>10</v>
      </c>
      <c r="L13" s="9">
        <v>8</v>
      </c>
      <c r="M13" s="10">
        <v>9</v>
      </c>
      <c r="N13" s="9">
        <v>8</v>
      </c>
      <c r="O13" s="9">
        <v>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5"/>
  <sheetViews>
    <sheetView workbookViewId="0">
      <selection activeCell="O16" sqref="O16"/>
    </sheetView>
  </sheetViews>
  <sheetFormatPr defaultColWidth="8.85546875" defaultRowHeight="15" x14ac:dyDescent="0.25"/>
  <cols>
    <col min="1" max="1" width="32.28515625" style="7" bestFit="1" customWidth="1"/>
    <col min="2" max="16384" width="8.85546875" style="2"/>
  </cols>
  <sheetData>
    <row r="1" spans="1:15" s="1" customFormat="1" x14ac:dyDescent="0.25">
      <c r="A1" s="6"/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14</v>
      </c>
      <c r="O1" s="1" t="s">
        <v>15</v>
      </c>
    </row>
    <row r="2" spans="1:15" x14ac:dyDescent="0.25">
      <c r="A2" s="7" t="s">
        <v>16</v>
      </c>
      <c r="B2" s="2">
        <v>3</v>
      </c>
      <c r="C2" s="2">
        <v>4</v>
      </c>
      <c r="D2" s="2">
        <v>2</v>
      </c>
      <c r="E2" s="2">
        <v>3</v>
      </c>
      <c r="F2" s="2">
        <v>2</v>
      </c>
      <c r="G2" s="2">
        <v>2</v>
      </c>
      <c r="H2" s="2">
        <v>2</v>
      </c>
      <c r="I2" s="2">
        <v>2</v>
      </c>
      <c r="J2" s="2">
        <v>2</v>
      </c>
      <c r="K2" s="2">
        <v>2</v>
      </c>
      <c r="L2" s="2">
        <v>3</v>
      </c>
      <c r="M2" s="2">
        <v>2</v>
      </c>
      <c r="N2" s="2">
        <v>2</v>
      </c>
      <c r="O2" s="2">
        <v>2</v>
      </c>
    </row>
    <row r="3" spans="1:15" x14ac:dyDescent="0.25">
      <c r="A3" s="7" t="s">
        <v>21</v>
      </c>
      <c r="B3" s="2">
        <v>1</v>
      </c>
      <c r="C3" s="2">
        <v>1</v>
      </c>
      <c r="D3" s="2">
        <v>3</v>
      </c>
      <c r="E3" s="2">
        <v>4</v>
      </c>
      <c r="F3" s="2">
        <v>4</v>
      </c>
      <c r="G3" s="2">
        <v>4</v>
      </c>
      <c r="H3" s="2">
        <v>4</v>
      </c>
      <c r="I3" s="2">
        <v>4</v>
      </c>
      <c r="J3" s="2">
        <v>4</v>
      </c>
      <c r="K3" s="2">
        <v>4</v>
      </c>
      <c r="L3" s="2">
        <v>4</v>
      </c>
      <c r="M3" s="2">
        <v>4</v>
      </c>
      <c r="N3" s="2">
        <v>4</v>
      </c>
      <c r="O3" s="2">
        <v>4</v>
      </c>
    </row>
    <row r="4" spans="1:15" x14ac:dyDescent="0.25">
      <c r="A4" s="7" t="s">
        <v>26</v>
      </c>
      <c r="B4" s="2">
        <v>2</v>
      </c>
      <c r="C4" s="2">
        <v>2</v>
      </c>
      <c r="D4" s="2">
        <v>1</v>
      </c>
      <c r="E4" s="2">
        <v>1</v>
      </c>
      <c r="F4" s="2">
        <v>1</v>
      </c>
      <c r="G4" s="2">
        <v>1</v>
      </c>
      <c r="H4" s="2">
        <v>1</v>
      </c>
      <c r="I4" s="2">
        <v>1</v>
      </c>
      <c r="J4" s="2">
        <v>1</v>
      </c>
      <c r="K4" s="2">
        <v>1</v>
      </c>
      <c r="L4" s="2">
        <v>1</v>
      </c>
      <c r="M4" s="2">
        <v>1</v>
      </c>
      <c r="N4" s="2">
        <v>1</v>
      </c>
      <c r="O4" s="2">
        <v>1</v>
      </c>
    </row>
    <row r="5" spans="1:15" x14ac:dyDescent="0.25">
      <c r="A5" s="7" t="s">
        <v>17</v>
      </c>
      <c r="B5" s="2">
        <v>4</v>
      </c>
      <c r="C5" s="2">
        <v>3</v>
      </c>
      <c r="D5" s="2">
        <v>4</v>
      </c>
      <c r="E5" s="2">
        <v>2</v>
      </c>
      <c r="F5" s="2">
        <v>3</v>
      </c>
      <c r="G5" s="2">
        <v>3</v>
      </c>
      <c r="H5" s="2">
        <v>3</v>
      </c>
      <c r="I5" s="2">
        <v>3</v>
      </c>
      <c r="J5" s="2">
        <v>3</v>
      </c>
      <c r="K5" s="2">
        <v>3</v>
      </c>
      <c r="L5" s="2">
        <v>2</v>
      </c>
      <c r="M5" s="2">
        <v>3</v>
      </c>
      <c r="N5" s="2">
        <v>3</v>
      </c>
      <c r="O5" s="2">
        <v>3</v>
      </c>
    </row>
    <row r="7" spans="1:15" x14ac:dyDescent="0.25">
      <c r="A7" s="7" t="s">
        <v>18</v>
      </c>
      <c r="B7" s="2">
        <v>4</v>
      </c>
      <c r="C7" s="2">
        <v>3</v>
      </c>
      <c r="D7" s="2">
        <v>2</v>
      </c>
      <c r="E7" s="2">
        <v>2</v>
      </c>
      <c r="F7" s="2">
        <v>2</v>
      </c>
      <c r="G7" s="2">
        <v>2</v>
      </c>
      <c r="H7" s="2">
        <v>1</v>
      </c>
      <c r="I7" s="2">
        <v>1</v>
      </c>
      <c r="J7" s="2">
        <v>2</v>
      </c>
      <c r="K7" s="2">
        <v>3</v>
      </c>
      <c r="L7" s="2">
        <v>2</v>
      </c>
      <c r="M7" s="2">
        <v>3</v>
      </c>
      <c r="N7" s="2">
        <v>3</v>
      </c>
      <c r="O7" s="2">
        <v>3</v>
      </c>
    </row>
    <row r="8" spans="1:15" x14ac:dyDescent="0.25">
      <c r="A8" s="7" t="s">
        <v>20</v>
      </c>
      <c r="B8" s="2">
        <v>3</v>
      </c>
      <c r="C8" s="2">
        <v>4</v>
      </c>
      <c r="D8" s="2">
        <v>4</v>
      </c>
      <c r="E8" s="2">
        <v>4</v>
      </c>
      <c r="F8" s="2">
        <v>4</v>
      </c>
      <c r="G8" s="2">
        <v>4</v>
      </c>
      <c r="H8" s="2">
        <v>4</v>
      </c>
      <c r="I8" s="2">
        <v>4</v>
      </c>
      <c r="J8" s="2">
        <v>4</v>
      </c>
      <c r="K8" s="2">
        <v>4</v>
      </c>
      <c r="L8" s="2">
        <v>4</v>
      </c>
      <c r="M8" s="2">
        <v>4</v>
      </c>
      <c r="N8" s="2">
        <v>4</v>
      </c>
      <c r="O8" s="2">
        <v>4</v>
      </c>
    </row>
    <row r="9" spans="1:15" x14ac:dyDescent="0.25">
      <c r="A9" s="7" t="s">
        <v>19</v>
      </c>
      <c r="B9" s="2">
        <v>1</v>
      </c>
      <c r="C9" s="2">
        <v>2</v>
      </c>
      <c r="D9" s="2">
        <v>1</v>
      </c>
      <c r="E9" s="2">
        <v>1</v>
      </c>
      <c r="F9" s="2">
        <v>1</v>
      </c>
      <c r="G9" s="2">
        <v>1</v>
      </c>
      <c r="H9" s="2">
        <v>2</v>
      </c>
      <c r="I9" s="2">
        <v>2</v>
      </c>
      <c r="J9" s="2">
        <v>1</v>
      </c>
      <c r="K9" s="2">
        <v>1</v>
      </c>
      <c r="L9" s="2">
        <v>3</v>
      </c>
      <c r="M9" s="2">
        <v>2</v>
      </c>
      <c r="N9" s="2">
        <v>2</v>
      </c>
      <c r="O9" s="2">
        <v>2</v>
      </c>
    </row>
    <row r="10" spans="1:15" x14ac:dyDescent="0.25">
      <c r="A10" s="8" t="s">
        <v>38</v>
      </c>
      <c r="B10" s="2">
        <v>2</v>
      </c>
      <c r="C10" s="2">
        <v>1</v>
      </c>
      <c r="D10" s="2">
        <v>3</v>
      </c>
      <c r="E10" s="2">
        <v>3</v>
      </c>
      <c r="F10" s="2">
        <v>3</v>
      </c>
      <c r="G10" s="2">
        <v>3</v>
      </c>
      <c r="H10" s="2">
        <v>3</v>
      </c>
      <c r="I10" s="2">
        <v>3</v>
      </c>
      <c r="J10" s="2">
        <v>3</v>
      </c>
      <c r="K10" s="2">
        <v>2</v>
      </c>
      <c r="L10" s="2">
        <v>1</v>
      </c>
      <c r="M10" s="2">
        <v>1</v>
      </c>
      <c r="N10" s="2">
        <v>1</v>
      </c>
      <c r="O10" s="2">
        <v>1</v>
      </c>
    </row>
    <row r="12" spans="1:15" x14ac:dyDescent="0.25">
      <c r="A12" s="7" t="s">
        <v>23</v>
      </c>
      <c r="B12" s="2">
        <v>1</v>
      </c>
      <c r="C12" s="2">
        <v>1</v>
      </c>
      <c r="D12" s="2">
        <v>1</v>
      </c>
      <c r="E12" s="2">
        <v>2</v>
      </c>
      <c r="F12" s="2">
        <v>2</v>
      </c>
      <c r="G12" s="2">
        <v>3</v>
      </c>
      <c r="H12" s="2">
        <v>3</v>
      </c>
      <c r="I12" s="2">
        <v>3</v>
      </c>
      <c r="J12" s="2">
        <v>4</v>
      </c>
      <c r="K12" s="2">
        <v>3</v>
      </c>
      <c r="L12" s="2">
        <v>4</v>
      </c>
      <c r="M12" s="2">
        <v>4</v>
      </c>
      <c r="N12" s="2">
        <v>4</v>
      </c>
      <c r="O12" s="2">
        <v>4</v>
      </c>
    </row>
    <row r="13" spans="1:15" x14ac:dyDescent="0.25">
      <c r="A13" s="7" t="s">
        <v>25</v>
      </c>
      <c r="B13" s="2">
        <v>2</v>
      </c>
      <c r="C13" s="2">
        <v>3</v>
      </c>
      <c r="D13" s="2">
        <v>4</v>
      </c>
      <c r="E13" s="2">
        <v>4</v>
      </c>
      <c r="F13" s="2">
        <v>3</v>
      </c>
      <c r="G13" s="2">
        <v>2</v>
      </c>
      <c r="H13" s="2">
        <v>2</v>
      </c>
      <c r="I13" s="2">
        <v>2</v>
      </c>
      <c r="J13" s="2">
        <v>2</v>
      </c>
      <c r="K13" s="2">
        <v>2</v>
      </c>
      <c r="L13" s="2">
        <v>2</v>
      </c>
      <c r="M13" s="2">
        <v>2</v>
      </c>
      <c r="N13" s="2">
        <v>2</v>
      </c>
      <c r="O13" s="2">
        <v>2</v>
      </c>
    </row>
    <row r="14" spans="1:15" x14ac:dyDescent="0.25">
      <c r="A14" s="7" t="s">
        <v>24</v>
      </c>
      <c r="B14" s="2">
        <v>4</v>
      </c>
      <c r="C14" s="2">
        <v>2</v>
      </c>
      <c r="D14" s="2">
        <v>2</v>
      </c>
      <c r="E14" s="2">
        <v>1</v>
      </c>
      <c r="F14" s="2">
        <v>1</v>
      </c>
      <c r="G14" s="2">
        <v>1</v>
      </c>
      <c r="H14" s="2">
        <v>1</v>
      </c>
      <c r="I14" s="2">
        <v>1</v>
      </c>
      <c r="J14" s="2">
        <v>1</v>
      </c>
      <c r="K14" s="2">
        <v>1</v>
      </c>
      <c r="L14" s="2">
        <v>1</v>
      </c>
      <c r="M14" s="2">
        <v>1</v>
      </c>
      <c r="N14" s="2">
        <v>1</v>
      </c>
      <c r="O14" s="2">
        <v>1</v>
      </c>
    </row>
    <row r="15" spans="1:15" x14ac:dyDescent="0.25">
      <c r="A15" s="7" t="s">
        <v>27</v>
      </c>
      <c r="B15" s="2">
        <v>3</v>
      </c>
      <c r="C15" s="2">
        <v>4</v>
      </c>
      <c r="D15" s="2">
        <v>3</v>
      </c>
      <c r="E15" s="2">
        <v>3</v>
      </c>
      <c r="F15" s="2">
        <v>4</v>
      </c>
      <c r="G15" s="2">
        <v>4</v>
      </c>
      <c r="H15" s="2">
        <v>4</v>
      </c>
      <c r="I15" s="2">
        <v>4</v>
      </c>
      <c r="J15" s="2">
        <v>3</v>
      </c>
      <c r="K15" s="2">
        <v>4</v>
      </c>
      <c r="L15" s="2">
        <v>3</v>
      </c>
      <c r="M15" s="2">
        <v>3</v>
      </c>
      <c r="N15" s="2">
        <v>3</v>
      </c>
      <c r="O15" s="2">
        <v>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>
      <selection activeCell="L23" sqref="L23"/>
    </sheetView>
  </sheetViews>
  <sheetFormatPr defaultColWidth="8.85546875" defaultRowHeight="12.75" x14ac:dyDescent="0.2"/>
  <cols>
    <col min="1" max="16384" width="8.85546875" style="5"/>
  </cols>
  <sheetData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B336B-220C-4199-8E40-BD7C971A09B7}">
  <dimension ref="B2:K20"/>
  <sheetViews>
    <sheetView workbookViewId="0">
      <selection activeCell="R2" sqref="R2"/>
    </sheetView>
  </sheetViews>
  <sheetFormatPr defaultRowHeight="15" x14ac:dyDescent="0.25"/>
  <cols>
    <col min="2" max="2" width="37.7109375" bestFit="1" customWidth="1"/>
    <col min="3" max="3" width="8.85546875" style="2"/>
    <col min="4" max="4" width="8.85546875" style="11"/>
    <col min="5" max="5" width="8.85546875" style="12"/>
    <col min="8" max="8" width="27.85546875" bestFit="1" customWidth="1"/>
    <col min="9" max="11" width="8.85546875" style="2"/>
  </cols>
  <sheetData>
    <row r="2" spans="2:11" x14ac:dyDescent="0.25">
      <c r="B2" s="6" t="s">
        <v>29</v>
      </c>
      <c r="C2" s="2">
        <v>1957.63</v>
      </c>
      <c r="D2" s="11" t="s">
        <v>41</v>
      </c>
    </row>
    <row r="3" spans="2:11" x14ac:dyDescent="0.25">
      <c r="B3" s="6" t="s">
        <v>30</v>
      </c>
      <c r="C3" s="2">
        <v>186.85</v>
      </c>
      <c r="D3" s="11" t="s">
        <v>39</v>
      </c>
      <c r="E3" s="12" t="s">
        <v>4</v>
      </c>
    </row>
    <row r="4" spans="2:11" x14ac:dyDescent="0.25">
      <c r="B4" s="6" t="s">
        <v>31</v>
      </c>
      <c r="C4" s="2">
        <v>102.93</v>
      </c>
      <c r="D4" s="11" t="s">
        <v>40</v>
      </c>
      <c r="E4" s="12" t="s">
        <v>14</v>
      </c>
    </row>
    <row r="5" spans="2:11" x14ac:dyDescent="0.25">
      <c r="B5" s="6" t="s">
        <v>32</v>
      </c>
      <c r="C5" s="2">
        <v>0.03</v>
      </c>
      <c r="D5" s="11" t="s">
        <v>37</v>
      </c>
      <c r="E5" s="12" t="s">
        <v>3</v>
      </c>
    </row>
    <row r="6" spans="2:11" x14ac:dyDescent="0.25">
      <c r="B6" s="6" t="s">
        <v>33</v>
      </c>
      <c r="C6" s="2">
        <v>1899.12</v>
      </c>
      <c r="D6" s="11" t="s">
        <v>42</v>
      </c>
    </row>
    <row r="8" spans="2:11" x14ac:dyDescent="0.25">
      <c r="I8" s="13" t="s">
        <v>34</v>
      </c>
      <c r="J8" s="13" t="s">
        <v>35</v>
      </c>
      <c r="K8" s="14" t="s">
        <v>36</v>
      </c>
    </row>
    <row r="9" spans="2:11" x14ac:dyDescent="0.25">
      <c r="H9" s="7" t="str">
        <f>'Weekly Scores'!A2</f>
        <v>Don't Lie to Me Boy</v>
      </c>
      <c r="I9" s="15">
        <v>172.81</v>
      </c>
      <c r="J9" s="15">
        <v>83.3</v>
      </c>
      <c r="K9" s="16">
        <f>I9-J9</f>
        <v>89.51</v>
      </c>
    </row>
    <row r="10" spans="2:11" x14ac:dyDescent="0.25">
      <c r="H10" s="7" t="str">
        <f>'Weekly Scores'!A3</f>
        <v>Simple Jack</v>
      </c>
      <c r="I10" s="15"/>
      <c r="J10" s="15"/>
      <c r="K10" s="16">
        <f t="shared" ref="K10:K20" si="0">I10-J10</f>
        <v>0</v>
      </c>
    </row>
    <row r="11" spans="2:11" x14ac:dyDescent="0.25">
      <c r="H11" s="7" t="str">
        <f>'Weekly Scores'!A4</f>
        <v>Cithara Centrum</v>
      </c>
      <c r="I11" s="15"/>
      <c r="J11" s="15"/>
      <c r="K11" s="16">
        <f t="shared" si="0"/>
        <v>0</v>
      </c>
    </row>
    <row r="12" spans="2:11" x14ac:dyDescent="0.25">
      <c r="H12" s="7" t="str">
        <f>'Weekly Scores'!A5</f>
        <v>Canceled due to lack of hustle</v>
      </c>
      <c r="I12" s="15"/>
      <c r="J12" s="15"/>
      <c r="K12" s="16">
        <f t="shared" si="0"/>
        <v>0</v>
      </c>
    </row>
    <row r="13" spans="2:11" x14ac:dyDescent="0.25">
      <c r="H13" s="7" t="str">
        <f>'Weekly Scores'!A6</f>
        <v>Heavyweights Tony Perkis</v>
      </c>
      <c r="I13" s="15"/>
      <c r="J13" s="15"/>
      <c r="K13" s="16">
        <f t="shared" si="0"/>
        <v>0</v>
      </c>
    </row>
    <row r="14" spans="2:11" x14ac:dyDescent="0.25">
      <c r="H14" s="7" t="str">
        <f>'Weekly Scores'!A7</f>
        <v>Como estan bitches?</v>
      </c>
      <c r="I14" s="15"/>
      <c r="J14" s="15"/>
      <c r="K14" s="16">
        <f t="shared" si="0"/>
        <v>0</v>
      </c>
    </row>
    <row r="15" spans="2:11" x14ac:dyDescent="0.25">
      <c r="H15" s="7" t="str">
        <f>'Weekly Scores'!A8</f>
        <v>Ticking Time Bomb of Fury</v>
      </c>
      <c r="I15" s="15"/>
      <c r="J15" s="15"/>
      <c r="K15" s="16">
        <f t="shared" si="0"/>
        <v>0</v>
      </c>
    </row>
    <row r="16" spans="2:11" x14ac:dyDescent="0.25">
      <c r="H16" s="7" t="str">
        <f>'Weekly Scores'!A9</f>
        <v>Greg's Nipples</v>
      </c>
      <c r="I16" s="15"/>
      <c r="J16" s="15"/>
      <c r="K16" s="16">
        <f t="shared" si="0"/>
        <v>0</v>
      </c>
    </row>
    <row r="17" spans="8:11" x14ac:dyDescent="0.25">
      <c r="H17" s="7" t="str">
        <f>'Weekly Scores'!A10</f>
        <v>Wearealldeadburnedtoacrisp</v>
      </c>
      <c r="I17" s="15"/>
      <c r="J17" s="15"/>
      <c r="K17" s="16">
        <f t="shared" si="0"/>
        <v>0</v>
      </c>
    </row>
    <row r="18" spans="8:11" x14ac:dyDescent="0.25">
      <c r="H18" s="7" t="str">
        <f>'Weekly Scores'!A11</f>
        <v>Eugoogiligist</v>
      </c>
      <c r="I18" s="15"/>
      <c r="J18" s="15"/>
      <c r="K18" s="16">
        <f t="shared" si="0"/>
        <v>0</v>
      </c>
    </row>
    <row r="19" spans="8:11" x14ac:dyDescent="0.25">
      <c r="H19" s="7" t="str">
        <f>'Weekly Scores'!A12</f>
        <v>Now He's A Philosiphizer</v>
      </c>
      <c r="I19" s="15"/>
      <c r="J19" s="15"/>
      <c r="K19" s="16">
        <f t="shared" si="0"/>
        <v>0</v>
      </c>
    </row>
    <row r="20" spans="8:11" x14ac:dyDescent="0.25">
      <c r="H20" s="7" t="str">
        <f>'Weekly Scores'!A13</f>
        <v>ThatsA TermendousLookingTrophy</v>
      </c>
      <c r="I20" s="15"/>
      <c r="J20" s="15"/>
      <c r="K20" s="16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Charts</vt:lpstr>
      </vt:variant>
      <vt:variant>
        <vt:i4>1</vt:i4>
      </vt:variant>
    </vt:vector>
  </HeadingPairs>
  <TitlesOfParts>
    <vt:vector size="9" baseType="lpstr">
      <vt:lpstr>Weekly Scores</vt:lpstr>
      <vt:lpstr>Weekly Avg</vt:lpstr>
      <vt:lpstr>PSA</vt:lpstr>
      <vt:lpstr>Point Difference</vt:lpstr>
      <vt:lpstr>Overall Rank</vt:lpstr>
      <vt:lpstr>Divisional Ranks</vt:lpstr>
      <vt:lpstr>Divisional Graphs</vt:lpstr>
      <vt:lpstr>Prop Bets</vt:lpstr>
      <vt:lpstr>Overall Graph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</dc:creator>
  <cp:lastModifiedBy>Dave Fiorella</cp:lastModifiedBy>
  <dcterms:created xsi:type="dcterms:W3CDTF">2015-10-21T15:15:19Z</dcterms:created>
  <dcterms:modified xsi:type="dcterms:W3CDTF">2023-12-12T14:12:58Z</dcterms:modified>
</cp:coreProperties>
</file>