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ior\Dropbox\FFootball\"/>
    </mc:Choice>
  </mc:AlternateContent>
  <xr:revisionPtr revIDLastSave="0" documentId="13_ncr:1_{13F412BE-E6C5-46DC-8DDC-96A1949C25FC}" xr6:coauthVersionLast="47" xr6:coauthVersionMax="47" xr10:uidLastSave="{00000000-0000-0000-0000-000000000000}"/>
  <bookViews>
    <workbookView xWindow="-28920" yWindow="855" windowWidth="29040" windowHeight="16440" activeTab="8" xr2:uid="{3FE78495-B362-4F40-8277-E5E008097550}"/>
  </bookViews>
  <sheets>
    <sheet name="League" sheetId="3" r:id="rId1"/>
    <sheet name="Managers" sheetId="8" r:id="rId2"/>
    <sheet name="2018" sheetId="2" r:id="rId3"/>
    <sheet name="2019" sheetId="1" r:id="rId4"/>
    <sheet name="2021" sheetId="4" r:id="rId5"/>
    <sheet name="2022" sheetId="5" r:id="rId6"/>
    <sheet name="2023" sheetId="6" r:id="rId7"/>
    <sheet name="2024" sheetId="7" r:id="rId8"/>
    <sheet name="2025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3" i="8" l="1"/>
  <c r="AG3" i="8" s="1"/>
  <c r="AE4" i="8"/>
  <c r="AG4" i="8" s="1"/>
  <c r="AE5" i="8"/>
  <c r="AG5" i="8" s="1"/>
  <c r="AE6" i="8"/>
  <c r="AG6" i="8" s="1"/>
  <c r="AE7" i="8"/>
  <c r="AG7" i="8" s="1"/>
  <c r="AE8" i="8"/>
  <c r="AG8" i="8" s="1"/>
  <c r="AE9" i="8"/>
  <c r="AF9" i="8" s="1"/>
  <c r="AE10" i="8"/>
  <c r="AF10" i="8" s="1"/>
  <c r="AE11" i="8"/>
  <c r="AF11" i="8" s="1"/>
  <c r="AE12" i="8"/>
  <c r="AF12" i="8" s="1"/>
  <c r="AE13" i="8"/>
  <c r="AF13" i="8" s="1"/>
  <c r="AE14" i="8"/>
  <c r="AF14" i="8" s="1"/>
  <c r="AE15" i="8"/>
  <c r="AF15" i="8" s="1"/>
  <c r="AE16" i="8"/>
  <c r="AF16" i="8" s="1"/>
  <c r="AE17" i="8"/>
  <c r="AF17" i="8" s="1"/>
  <c r="T3" i="8"/>
  <c r="U3" i="8" s="1"/>
  <c r="T4" i="8"/>
  <c r="U4" i="8" s="1"/>
  <c r="T5" i="8"/>
  <c r="U5" i="8" s="1"/>
  <c r="T6" i="8"/>
  <c r="U6" i="8" s="1"/>
  <c r="T7" i="8"/>
  <c r="U7" i="8" s="1"/>
  <c r="T8" i="8"/>
  <c r="U8" i="8" s="1"/>
  <c r="T9" i="8"/>
  <c r="U9" i="8" s="1"/>
  <c r="T10" i="8"/>
  <c r="U10" i="8" s="1"/>
  <c r="T11" i="8"/>
  <c r="U11" i="8" s="1"/>
  <c r="T12" i="8"/>
  <c r="U12" i="8" s="1"/>
  <c r="T13" i="8"/>
  <c r="U13" i="8" s="1"/>
  <c r="T14" i="8"/>
  <c r="U14" i="8" s="1"/>
  <c r="T15" i="8"/>
  <c r="U15" i="8" s="1"/>
  <c r="T16" i="8"/>
  <c r="U16" i="8" s="1"/>
  <c r="T17" i="8"/>
  <c r="U17" i="8" s="1"/>
  <c r="I3" i="8"/>
  <c r="J3" i="8" s="1"/>
  <c r="I4" i="8"/>
  <c r="J4" i="8" s="1"/>
  <c r="I5" i="8"/>
  <c r="J5" i="8" s="1"/>
  <c r="I6" i="8"/>
  <c r="K6" i="8" s="1"/>
  <c r="I7" i="8"/>
  <c r="J7" i="8" s="1"/>
  <c r="I8" i="8"/>
  <c r="K8" i="8" s="1"/>
  <c r="I9" i="8"/>
  <c r="K9" i="8" s="1"/>
  <c r="I10" i="8"/>
  <c r="K10" i="8" s="1"/>
  <c r="I11" i="8"/>
  <c r="K11" i="8" s="1"/>
  <c r="I12" i="8"/>
  <c r="K12" i="8" s="1"/>
  <c r="I13" i="8"/>
  <c r="K13" i="8" s="1"/>
  <c r="I14" i="8"/>
  <c r="K14" i="8" s="1"/>
  <c r="I15" i="8"/>
  <c r="K15" i="8" s="1"/>
  <c r="I16" i="8"/>
  <c r="K16" i="8" s="1"/>
  <c r="I17" i="8"/>
  <c r="J17" i="8" s="1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E15" i="9"/>
  <c r="E9" i="3" s="1"/>
  <c r="D15" i="9"/>
  <c r="D9" i="3" s="1"/>
  <c r="C15" i="9"/>
  <c r="C9" i="3" s="1"/>
  <c r="S16" i="8"/>
  <c r="R16" i="8"/>
  <c r="Q16" i="8"/>
  <c r="P16" i="8"/>
  <c r="O16" i="8"/>
  <c r="N16" i="8"/>
  <c r="S15" i="8"/>
  <c r="R15" i="8"/>
  <c r="Q15" i="8"/>
  <c r="P15" i="8"/>
  <c r="O15" i="8"/>
  <c r="N15" i="8"/>
  <c r="S17" i="8"/>
  <c r="R17" i="8"/>
  <c r="Q17" i="8"/>
  <c r="P17" i="8"/>
  <c r="O17" i="8"/>
  <c r="N17" i="8"/>
  <c r="S8" i="8"/>
  <c r="R8" i="8"/>
  <c r="Q8" i="8"/>
  <c r="P8" i="8"/>
  <c r="O8" i="8"/>
  <c r="N8" i="8"/>
  <c r="S3" i="8"/>
  <c r="R3" i="8"/>
  <c r="Q3" i="8"/>
  <c r="P3" i="8"/>
  <c r="O3" i="8"/>
  <c r="N3" i="8"/>
  <c r="S7" i="8"/>
  <c r="R7" i="8"/>
  <c r="Q7" i="8"/>
  <c r="P7" i="8"/>
  <c r="O7" i="8"/>
  <c r="N7" i="8"/>
  <c r="S14" i="8"/>
  <c r="R14" i="8"/>
  <c r="Q14" i="8"/>
  <c r="P14" i="8"/>
  <c r="O14" i="8"/>
  <c r="N14" i="8"/>
  <c r="S5" i="8"/>
  <c r="R5" i="8"/>
  <c r="Q5" i="8"/>
  <c r="P5" i="8"/>
  <c r="O5" i="8"/>
  <c r="N5" i="8"/>
  <c r="S13" i="8"/>
  <c r="R13" i="8"/>
  <c r="Q13" i="8"/>
  <c r="P13" i="8"/>
  <c r="O13" i="8"/>
  <c r="N13" i="8"/>
  <c r="S12" i="8"/>
  <c r="R12" i="8"/>
  <c r="Q12" i="8"/>
  <c r="P12" i="8"/>
  <c r="O12" i="8"/>
  <c r="N12" i="8"/>
  <c r="S11" i="8"/>
  <c r="R11" i="8"/>
  <c r="Q11" i="8"/>
  <c r="P11" i="8"/>
  <c r="O11" i="8"/>
  <c r="N11" i="8"/>
  <c r="S4" i="8"/>
  <c r="R4" i="8"/>
  <c r="Q4" i="8"/>
  <c r="P4" i="8"/>
  <c r="O4" i="8"/>
  <c r="N4" i="8"/>
  <c r="S9" i="8"/>
  <c r="R9" i="8"/>
  <c r="Q9" i="8"/>
  <c r="P9" i="8"/>
  <c r="O9" i="8"/>
  <c r="N9" i="8"/>
  <c r="S10" i="8"/>
  <c r="R10" i="8"/>
  <c r="Q10" i="8"/>
  <c r="P10" i="8"/>
  <c r="O10" i="8"/>
  <c r="N10" i="8"/>
  <c r="S6" i="8"/>
  <c r="R6" i="8"/>
  <c r="Q6" i="8"/>
  <c r="P6" i="8"/>
  <c r="O6" i="8"/>
  <c r="N6" i="8"/>
  <c r="Y13" i="8"/>
  <c r="Z13" i="8"/>
  <c r="AA13" i="8"/>
  <c r="AB13" i="8"/>
  <c r="AC13" i="8"/>
  <c r="AD13" i="8"/>
  <c r="Y7" i="8"/>
  <c r="Z7" i="8"/>
  <c r="AA7" i="8"/>
  <c r="AB7" i="8"/>
  <c r="AC7" i="8"/>
  <c r="AD7" i="8"/>
  <c r="Y3" i="8"/>
  <c r="Z3" i="8"/>
  <c r="AA3" i="8"/>
  <c r="AB3" i="8"/>
  <c r="AC3" i="8"/>
  <c r="AD3" i="8"/>
  <c r="Y10" i="8"/>
  <c r="Z10" i="8"/>
  <c r="AA10" i="8"/>
  <c r="AB10" i="8"/>
  <c r="AC10" i="8"/>
  <c r="AD10" i="8"/>
  <c r="Y12" i="8"/>
  <c r="Z12" i="8"/>
  <c r="AA12" i="8"/>
  <c r="AB12" i="8"/>
  <c r="AC12" i="8"/>
  <c r="AD12" i="8"/>
  <c r="Y6" i="8"/>
  <c r="Z6" i="8"/>
  <c r="AA6" i="8"/>
  <c r="AB6" i="8"/>
  <c r="AC6" i="8"/>
  <c r="AD6" i="8"/>
  <c r="Y8" i="8"/>
  <c r="Z8" i="8"/>
  <c r="AA8" i="8"/>
  <c r="AB8" i="8"/>
  <c r="AC8" i="8"/>
  <c r="AD8" i="8"/>
  <c r="Y5" i="8"/>
  <c r="Z5" i="8"/>
  <c r="AA5" i="8"/>
  <c r="AB5" i="8"/>
  <c r="AC5" i="8"/>
  <c r="AD5" i="8"/>
  <c r="Y9" i="8"/>
  <c r="Z9" i="8"/>
  <c r="AA9" i="8"/>
  <c r="AB9" i="8"/>
  <c r="AC9" i="8"/>
  <c r="AD9" i="8"/>
  <c r="Y14" i="8"/>
  <c r="Z14" i="8"/>
  <c r="AA14" i="8"/>
  <c r="AB14" i="8"/>
  <c r="AC14" i="8"/>
  <c r="AD14" i="8"/>
  <c r="Y15" i="8"/>
  <c r="Z15" i="8"/>
  <c r="AA15" i="8"/>
  <c r="AB15" i="8"/>
  <c r="AC15" i="8"/>
  <c r="AD15" i="8"/>
  <c r="Y16" i="8"/>
  <c r="Z16" i="8"/>
  <c r="AA16" i="8"/>
  <c r="AB16" i="8"/>
  <c r="AC16" i="8"/>
  <c r="AD16" i="8"/>
  <c r="Y17" i="8"/>
  <c r="Z17" i="8"/>
  <c r="AA17" i="8"/>
  <c r="AB17" i="8"/>
  <c r="AC17" i="8"/>
  <c r="AD17" i="8"/>
  <c r="Y4" i="8"/>
  <c r="Z4" i="8"/>
  <c r="AA4" i="8"/>
  <c r="AB4" i="8"/>
  <c r="AC4" i="8"/>
  <c r="AD4" i="8"/>
  <c r="AD11" i="8"/>
  <c r="AC11" i="8"/>
  <c r="AB11" i="8"/>
  <c r="AA11" i="8"/>
  <c r="Z11" i="8"/>
  <c r="Y11" i="8"/>
  <c r="C9" i="8"/>
  <c r="D9" i="8"/>
  <c r="E9" i="8"/>
  <c r="F9" i="8"/>
  <c r="G9" i="8"/>
  <c r="C12" i="8"/>
  <c r="D12" i="8"/>
  <c r="E12" i="8"/>
  <c r="F12" i="8"/>
  <c r="G12" i="8"/>
  <c r="C17" i="8"/>
  <c r="D17" i="8"/>
  <c r="E17" i="8"/>
  <c r="F17" i="8"/>
  <c r="G17" i="8"/>
  <c r="C8" i="8"/>
  <c r="D8" i="8"/>
  <c r="E8" i="8"/>
  <c r="F8" i="8"/>
  <c r="G8" i="8"/>
  <c r="C6" i="8"/>
  <c r="D6" i="8"/>
  <c r="E6" i="8"/>
  <c r="F6" i="8"/>
  <c r="G6" i="8"/>
  <c r="C5" i="8"/>
  <c r="D5" i="8"/>
  <c r="E5" i="8"/>
  <c r="F5" i="8"/>
  <c r="G5" i="8"/>
  <c r="C15" i="8"/>
  <c r="D15" i="8"/>
  <c r="E15" i="8"/>
  <c r="F15" i="8"/>
  <c r="G15" i="8"/>
  <c r="C7" i="8"/>
  <c r="D7" i="8"/>
  <c r="E7" i="8"/>
  <c r="F7" i="8"/>
  <c r="G7" i="8"/>
  <c r="C14" i="8"/>
  <c r="D14" i="8"/>
  <c r="E14" i="8"/>
  <c r="F14" i="8"/>
  <c r="G14" i="8"/>
  <c r="C16" i="8"/>
  <c r="D16" i="8"/>
  <c r="E16" i="8"/>
  <c r="F16" i="8"/>
  <c r="G16" i="8"/>
  <c r="C10" i="8"/>
  <c r="D10" i="8"/>
  <c r="E10" i="8"/>
  <c r="F10" i="8"/>
  <c r="G10" i="8"/>
  <c r="C3" i="8"/>
  <c r="D3" i="8"/>
  <c r="E3" i="8"/>
  <c r="F3" i="8"/>
  <c r="G3" i="8"/>
  <c r="C4" i="8"/>
  <c r="D4" i="8"/>
  <c r="E4" i="8"/>
  <c r="F4" i="8"/>
  <c r="G4" i="8"/>
  <c r="C11" i="8"/>
  <c r="D11" i="8"/>
  <c r="E11" i="8"/>
  <c r="F11" i="8"/>
  <c r="G11" i="8"/>
  <c r="G13" i="8"/>
  <c r="F13" i="8"/>
  <c r="E13" i="8"/>
  <c r="D13" i="8"/>
  <c r="C13" i="8"/>
  <c r="E15" i="7"/>
  <c r="E8" i="3" s="1"/>
  <c r="D15" i="7"/>
  <c r="D8" i="3" s="1"/>
  <c r="C15" i="7"/>
  <c r="C8" i="3" s="1"/>
  <c r="E15" i="6"/>
  <c r="E7" i="3" s="1"/>
  <c r="D15" i="6"/>
  <c r="D7" i="3" s="1"/>
  <c r="C15" i="6"/>
  <c r="C7" i="3" s="1"/>
  <c r="E15" i="5"/>
  <c r="E6" i="3" s="1"/>
  <c r="D15" i="5"/>
  <c r="D6" i="3" s="1"/>
  <c r="C15" i="5"/>
  <c r="C6" i="3" s="1"/>
  <c r="C5" i="3"/>
  <c r="E15" i="4"/>
  <c r="E5" i="3" s="1"/>
  <c r="D15" i="4"/>
  <c r="D5" i="3" s="1"/>
  <c r="C15" i="4"/>
  <c r="D4" i="3"/>
  <c r="D3" i="3"/>
  <c r="E3" i="3"/>
  <c r="C4" i="3"/>
  <c r="C3" i="3"/>
  <c r="E15" i="2"/>
  <c r="D15" i="2"/>
  <c r="C15" i="2"/>
  <c r="D15" i="1"/>
  <c r="E15" i="1"/>
  <c r="E4" i="3" s="1"/>
  <c r="C15" i="1"/>
  <c r="J14" i="8" l="1"/>
  <c r="J13" i="8"/>
  <c r="J15" i="8"/>
  <c r="J16" i="8"/>
  <c r="J12" i="8"/>
  <c r="J9" i="8"/>
  <c r="J11" i="8"/>
  <c r="J10" i="8"/>
  <c r="V17" i="8"/>
  <c r="AF8" i="8"/>
  <c r="V16" i="8"/>
  <c r="AF7" i="8"/>
  <c r="V15" i="8"/>
  <c r="AF6" i="8"/>
  <c r="V14" i="8"/>
  <c r="AF5" i="8"/>
  <c r="V13" i="8"/>
  <c r="AF4" i="8"/>
  <c r="V12" i="8"/>
  <c r="AF3" i="8"/>
  <c r="V11" i="8"/>
  <c r="AG17" i="8"/>
  <c r="V10" i="8"/>
  <c r="AG16" i="8"/>
  <c r="V9" i="8"/>
  <c r="AG15" i="8"/>
  <c r="V8" i="8"/>
  <c r="AG14" i="8"/>
  <c r="V7" i="8"/>
  <c r="AG13" i="8"/>
  <c r="V6" i="8"/>
  <c r="AG12" i="8"/>
  <c r="K7" i="8"/>
  <c r="K4" i="8"/>
  <c r="K3" i="8"/>
  <c r="K17" i="8"/>
  <c r="V5" i="8"/>
  <c r="AG11" i="8"/>
  <c r="K5" i="8"/>
  <c r="J8" i="8"/>
  <c r="J6" i="8"/>
  <c r="V4" i="8"/>
  <c r="AG10" i="8"/>
  <c r="V3" i="8"/>
  <c r="AG9" i="8"/>
  <c r="E11" i="3"/>
  <c r="E13" i="3" s="1"/>
  <c r="C11" i="3"/>
  <c r="C12" i="3" s="1"/>
  <c r="D11" i="3"/>
  <c r="D13" i="3" s="1"/>
  <c r="E12" i="3" l="1"/>
  <c r="C13" i="3"/>
  <c r="D12" i="3"/>
</calcChain>
</file>

<file path=xl/sharedStrings.xml><?xml version="1.0" encoding="utf-8"?>
<sst xmlns="http://schemas.openxmlformats.org/spreadsheetml/2006/main" count="186" uniqueCount="30">
  <si>
    <t>Dave</t>
  </si>
  <si>
    <t>Justin</t>
  </si>
  <si>
    <t>Dylan</t>
  </si>
  <si>
    <t>WR</t>
  </si>
  <si>
    <t>RB</t>
  </si>
  <si>
    <t>TE</t>
  </si>
  <si>
    <t>Jared</t>
  </si>
  <si>
    <t>Stefan</t>
  </si>
  <si>
    <t>Steve</t>
  </si>
  <si>
    <t>Eddie</t>
  </si>
  <si>
    <t>Dan</t>
  </si>
  <si>
    <t>Tom</t>
  </si>
  <si>
    <t>Rico</t>
  </si>
  <si>
    <t>Pops</t>
  </si>
  <si>
    <t>Nate</t>
  </si>
  <si>
    <t>Ryan</t>
  </si>
  <si>
    <t>Annual Avg.</t>
  </si>
  <si>
    <t>Per Team Avg.</t>
  </si>
  <si>
    <t>Per Team Per Week</t>
  </si>
  <si>
    <t>Ian</t>
  </si>
  <si>
    <t>Beau</t>
  </si>
  <si>
    <t>Total</t>
  </si>
  <si>
    <t>Avg.</t>
  </si>
  <si>
    <t>2018</t>
  </si>
  <si>
    <t>2019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</si>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</sst>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1"/>
      <color theme="2" tint="-0.249977111117893"/>
      <name val="Calibri"/>
      <family val="2"/>
      <scheme val="minor"/>
    </font>
    <font>
      <i/>
      <sz val="11"/>
      <color theme="2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numFmt numFmtId="1" formatCode="0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numFmt numFmtId="1" formatCode="0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Avg. Flex Usage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League!$C$2:$E$2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League!$C$11:$E$11</c:f>
              <c:numCache>
                <c:formatCode>0.00</c:formatCode>
                <c:ptCount val="3"/>
                <c:pt idx="0">
                  <c:v>118.42857142857143</c:v>
                </c:pt>
                <c:pt idx="1">
                  <c:v>38.714285714285715</c:v>
                </c:pt>
                <c:pt idx="2">
                  <c:v>7.4285714285714288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4-4ECB-AA1B-40D098F07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2374048"/>
        <c:axId val="89784544"/>
      </c:barChart>
      <c:catAx>
        <c:axId val="19323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4544"/>
        <c:crosses val="autoZero"/>
        <c:auto val="1"/>
        <c:lblAlgn val="ctr"/>
        <c:lblOffset val="100"/>
        <c:noMultiLvlLbl val="0"/>
      </c:catAx>
      <c:valAx>
        <c:axId val="897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37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'2025'!$C$2:$E$2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'2025'!$C$15:$E$15</c:f>
              <c:numCache>
                <c:formatCode>General</c:formatCode>
                <c:ptCount val="3"/>
                <c:pt idx="0">
                  <c:v>124</c:v>
                </c:pt>
                <c:pt idx="1">
                  <c:v>30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E5F-966F-A1DA490CA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783344"/>
        <c:axId val="89794112"/>
      </c:barChart>
      <c:catAx>
        <c:axId val="8978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4112"/>
        <c:crosses val="autoZero"/>
        <c:auto val="1"/>
        <c:lblAlgn val="ctr"/>
        <c:lblOffset val="100"/>
        <c:noMultiLvlLbl val="0"/>
      </c:catAx>
      <c:valAx>
        <c:axId val="897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Avg. Per Team Per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League!$C$2:$E$2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League!$C$12:$E$12</c:f>
              <c:numCache>
                <c:formatCode>0.00</c:formatCode>
                <c:ptCount val="3"/>
                <c:pt idx="0">
                  <c:v>9.8690476190476186</c:v>
                </c:pt>
                <c:pt idx="1">
                  <c:v>3.2261904761904763</c:v>
                </c:pt>
                <c:pt idx="2">
                  <c:v>0.61904761904761907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DF0-9B02-B9B3B1B4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2374048"/>
        <c:axId val="89784544"/>
      </c:barChart>
      <c:catAx>
        <c:axId val="19323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4544"/>
        <c:crosses val="autoZero"/>
        <c:auto val="1"/>
        <c:lblAlgn val="ctr"/>
        <c:lblOffset val="100"/>
        <c:noMultiLvlLbl val="0"/>
      </c:catAx>
      <c:valAx>
        <c:axId val="897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37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Avg. Per Team Per Week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League!$C$2:$E$2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League!$C$13:$E$13</c:f>
              <c:numCache>
                <c:formatCode>0.00</c:formatCode>
                <c:ptCount val="3"/>
                <c:pt idx="0">
                  <c:v>0.70493197278911557</c:v>
                </c:pt>
                <c:pt idx="1">
                  <c:v>0.23044217687074831</c:v>
                </c:pt>
                <c:pt idx="2">
                  <c:v>4.4217687074829932E-2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C-4654-8344-537692F18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2374048"/>
        <c:axId val="89784544"/>
      </c:barChart>
      <c:catAx>
        <c:axId val="19323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4544"/>
        <c:crosses val="autoZero"/>
        <c:auto val="1"/>
        <c:lblAlgn val="ctr"/>
        <c:lblOffset val="100"/>
        <c:noMultiLvlLbl val="0"/>
      </c:catAx>
      <c:valAx>
        <c:axId val="897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37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'2018'!$C$2:$E$2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'2018'!$C$15:$E$15</c:f>
              <c:numCache>
                <c:formatCode>General</c:formatCode>
                <c:ptCount val="3"/>
                <c:pt idx="0">
                  <c:v>119</c:v>
                </c:pt>
                <c:pt idx="1">
                  <c:v>29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0-48F9-BDF6-39E1C48E3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783344"/>
        <c:axId val="89794112"/>
      </c:barChart>
      <c:catAx>
        <c:axId val="8978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4112"/>
        <c:crosses val="autoZero"/>
        <c:auto val="1"/>
        <c:lblAlgn val="ctr"/>
        <c:lblOffset val="100"/>
        <c:noMultiLvlLbl val="0"/>
      </c:catAx>
      <c:valAx>
        <c:axId val="897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'2019'!$C$2:$E$2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'2019'!$C$15:$E$15</c:f>
              <c:numCache>
                <c:formatCode>General</c:formatCode>
                <c:ptCount val="3"/>
                <c:pt idx="0">
                  <c:v>109</c:v>
                </c:pt>
                <c:pt idx="1">
                  <c:v>46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6-4F56-888E-3C69CCA05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783344"/>
        <c:axId val="89794112"/>
      </c:barChart>
      <c:catAx>
        <c:axId val="8978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4112"/>
        <c:crosses val="autoZero"/>
        <c:auto val="1"/>
        <c:lblAlgn val="ctr"/>
        <c:lblOffset val="100"/>
        <c:noMultiLvlLbl val="0"/>
      </c:catAx>
      <c:valAx>
        <c:axId val="897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'2021'!$C$2:$E$2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'2021'!$C$15:$E$15</c:f>
              <c:numCache>
                <c:formatCode>General</c:formatCode>
                <c:ptCount val="3"/>
                <c:pt idx="0">
                  <c:v>125</c:v>
                </c:pt>
                <c:pt idx="1">
                  <c:v>37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5-49FD-A096-2B6FD60F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783344"/>
        <c:axId val="89794112"/>
      </c:barChart>
      <c:catAx>
        <c:axId val="8978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4112"/>
        <c:crosses val="autoZero"/>
        <c:auto val="1"/>
        <c:lblAlgn val="ctr"/>
        <c:lblOffset val="100"/>
        <c:noMultiLvlLbl val="0"/>
      </c:catAx>
      <c:valAx>
        <c:axId val="897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'2022'!$C$2:$E$2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'2022'!$C$15:$E$15</c:f>
              <c:numCache>
                <c:formatCode>General</c:formatCode>
                <c:ptCount val="3"/>
                <c:pt idx="0">
                  <c:v>114</c:v>
                </c:pt>
                <c:pt idx="1">
                  <c:v>49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9-4EF1-8541-8F1948456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783344"/>
        <c:axId val="89794112"/>
      </c:barChart>
      <c:catAx>
        <c:axId val="8978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4112"/>
        <c:crosses val="autoZero"/>
        <c:auto val="1"/>
        <c:lblAlgn val="ctr"/>
        <c:lblOffset val="100"/>
        <c:noMultiLvlLbl val="0"/>
      </c:catAx>
      <c:valAx>
        <c:axId val="897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'2023'!$C$2:$E$2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'2023'!$C$15:$E$15</c:f>
              <c:numCache>
                <c:formatCode>General</c:formatCode>
                <c:ptCount val="3"/>
                <c:pt idx="0">
                  <c:v>127</c:v>
                </c:pt>
                <c:pt idx="1">
                  <c:v>39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4-4258-949A-7AF480DE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783344"/>
        <c:axId val="89794112"/>
      </c:barChart>
      <c:catAx>
        <c:axId val="8978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4112"/>
        <c:crosses val="autoZero"/>
        <c:auto val="1"/>
        <c:lblAlgn val="ctr"/>
        <c:lblOffset val="100"/>
        <c:noMultiLvlLbl val="0"/>
      </c:catAx>
      <c:valAx>
        <c:axId val="897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'2024'!$C$2:$E$2</c:f>
              <c:strCache>
                <c:ptCount val="3"/>
                <c:pt idx="0">
                  <c:v>WR</c:v>
                </c:pt>
                <c:pt idx="1">
                  <c:v>RB</c:v>
                </c:pt>
                <c:pt idx="2">
                  <c:v>TE</c:v>
                </c:pt>
              </c:strCache>
            </c:strRef>
          </c:cat>
          <c:val>
            <c:numRef>
              <c:f>'2024'!$C$15:$E$15</c:f>
              <c:numCache>
                <c:formatCode>General</c:formatCode>
                <c:ptCount val="3"/>
                <c:pt idx="0">
                  <c:v>111</c:v>
                </c:pt>
                <c:pt idx="1">
                  <c:v>41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2-4AEA-88F7-2DC781AD6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783344"/>
        <c:axId val="89794112"/>
      </c:barChart>
      <c:catAx>
        <c:axId val="8978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94112"/>
        <c:crosses val="autoZero"/>
        <c:auto val="1"/>
        <c:lblAlgn val="ctr"/>
        <c:lblOffset val="100"/>
        <c:noMultiLvlLbl val="0"/>
      </c:catAx>
      <c:valAx>
        <c:axId val="8979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8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4762</xdr:rowOff>
    </xdr:from>
    <xdr:to>
      <xdr:col>14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002D9B-5E46-414A-994A-150F0C546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23</xdr:col>
      <xdr:colOff>0</xdr:colOff>
      <xdr:row>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C12EF7-2702-4BEE-BDA5-4AB1448E3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18</xdr:row>
      <xdr:rowOff>0</xdr:rowOff>
    </xdr:from>
    <xdr:to>
      <xdr:col>14</xdr:col>
      <xdr:colOff>0</xdr:colOff>
      <xdr:row>32</xdr:row>
      <xdr:rowOff>185738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964ED4-A402-4206-A9E1-6D97C45E7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4762</xdr:rowOff>
    </xdr:from>
    <xdr:to>
      <xdr:col>13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D3E091-8B25-4A25-8165-E02ED150A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4762</xdr:rowOff>
    </xdr:from>
    <xdr:to>
      <xdr:col>13</xdr:col>
      <xdr:colOff>0</xdr:colOff>
      <xdr:row>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B01F31-8612-4729-BD9B-990299C9B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4762</xdr:rowOff>
    </xdr:from>
    <xdr:to>
      <xdr:col>13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9E202D-DC37-4BE5-A072-A0DBAC409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4762</xdr:rowOff>
    </xdr:from>
    <xdr:to>
      <xdr:col>13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0A6B2E-DB0E-4CDA-9F99-A8961E001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4762</xdr:rowOff>
    </xdr:from>
    <xdr:to>
      <xdr:col>13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4B1A0E-3B7A-4CFE-BAB0-AE89A9B2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4762</xdr:rowOff>
    </xdr:from>
    <xdr:to>
      <xdr:col>13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90FA1F-D113-4D6F-BDB6-9AA008C47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4762</xdr:rowOff>
    </xdr:from>
    <xdr:to>
      <xdr:col>13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21E9AC-0520-492D-B0B3-2A7D45021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65BBA9-32EE-4A0E-886E-05747AD8FD15}" name="Table1" displayName="Table1" ref="B2:K17" totalsRowShown="0" headerRowDxfId="36" dataDxfId="35">
  <autoFilter ref="B2:K17" xr:uid="{6565BBA9-32EE-4A0E-886E-05747AD8FD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xmlns:xlrd2="http://schemas.microsoft.com/office/spreadsheetml/2017/richdata2" ref="B3:K17">
    <sortCondition descending="1" ref="K3:K17"/>
    <sortCondition descending="1" ref="J3:J17"/>
  </sortState>
  <tableColumns count="10">
    <tableColumn id="1" xr3:uid="{555D0EBE-A31F-4CE0-A6AD-3BF287D51EAA}" name="WR" dataDxfId="34"/>
    <tableColumn id="2" xr3:uid="{F82B0CB7-3C42-4918-AE61-BB191C0B94B8}" name="2018" dataDxfId="33">
      <calculatedColumnFormula>IFERROR(VLOOKUP(B3,'2018'!$B$3:$E$1000,2,FALSE),"")</calculatedColumnFormula>
    </tableColumn>
    <tableColumn id="3" xr3:uid="{4108A149-2D8A-42D9-8927-A06B60BB8997}" name="2019" dataDxfId="32">
      <calculatedColumnFormula>IFERROR(VLOOKUP(B3,'2019'!$B$3:$E$1000,2,FALSE),"")</calculatedColumnFormula>
    </tableColumn>
    <tableColumn id="4" xr3:uid="{209E0330-AB68-430F-B9FC-84B1732CBBD3}" name="2021" dataDxfId="31">
      <calculatedColumnFormula>IFERROR(VLOOKUP(B3,'2021'!$B$3:$E$1000,2,FALSE),"")</calculatedColumnFormula>
    </tableColumn>
    <tableColumn id="5" xr3:uid="{A5C53146-20AC-4ACC-A013-E3A1CCAFBD53}" name="2022" dataDxfId="30">
      <calculatedColumnFormula>IFERROR(VLOOKUP(B3,'2022'!$B$3:$E$1000,2,FALSE),"")</calculatedColumnFormula>
    </tableColumn>
    <tableColumn id="6" xr3:uid="{FF9C00D2-1363-4F9C-ACF0-CF4DBD97745F}" name="2023" dataDxfId="29">
      <calculatedColumnFormula>IFERROR(VLOOKUP(B3,'2023'!$B$3:$E$1000,2,FALSE),"")</calculatedColumnFormula>
    </tableColumn>
    <tableColumn id="7" xr3:uid="{130CDF01-AC91-4968-A415-2EC9E84914FE}" name="2024" dataDxfId="28">
      <calculatedColumnFormula>IFERROR(VLOOKUP(B3,'2024'!$B$3:$E$1000,2,FALSE),"")</calculatedColumnFormula>
    </tableColumn>
    <tableColumn id="10" xr3:uid="{0EAFAD67-31CF-470C-918B-97A5E8D990F0}" name="2025" dataDxfId="27">
      <calculatedColumnFormula>IFERROR(VLOOKUP(B3,'2025'!$B$3:$E$1000,2,FALSE),"")</calculatedColumnFormula>
    </tableColumn>
    <tableColumn id="8" xr3:uid="{7A3517E8-A7AE-4466-9824-943797291C0F}" name="Total" dataDxfId="26">
      <calculatedColumnFormula>SUM(C3:I3)</calculatedColumnFormula>
    </tableColumn>
    <tableColumn id="9" xr3:uid="{DA54D40D-BC12-4812-925D-522E935CEFE8}" name="Avg." dataDxfId="25">
      <calculatedColumnFormula>AVERAGE(C3:I3)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BD0D07-2AC5-4BD5-A7AF-B778528113C7}" name="Table15" displayName="Table15" ref="X2:AG17" totalsRowShown="0" headerRowDxfId="24" dataDxfId="23">
  <autoFilter ref="X2:AG17" xr:uid="{21BD0D07-2AC5-4BD5-A7AF-B778528113C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xmlns:xlrd2="http://schemas.microsoft.com/office/spreadsheetml/2017/richdata2" ref="X3:AG17">
    <sortCondition descending="1" ref="AG3:AG17"/>
    <sortCondition descending="1" ref="AF3:AF17"/>
  </sortState>
  <tableColumns count="10">
    <tableColumn id="1" xr3:uid="{C62AA137-08DD-4980-BC93-50D2BE5A8A4D}" name="TE" dataDxfId="22"/>
    <tableColumn id="2" xr3:uid="{FFE67498-8758-4AAC-A018-0E65DCEAAA84}" name="2018" dataDxfId="21">
      <calculatedColumnFormula>IFERROR(VLOOKUP(X3,'2018'!$B$3:$E$1000,4,FALSE),"")</calculatedColumnFormula>
    </tableColumn>
    <tableColumn id="3" xr3:uid="{F15CA156-3F71-4EB0-B04D-AB21AE5BFC79}" name="2019" dataDxfId="20">
      <calculatedColumnFormula>IFERROR(VLOOKUP(X3,'2019'!$B$3:$E$1000,4,FALSE),"")</calculatedColumnFormula>
    </tableColumn>
    <tableColumn id="4" xr3:uid="{06D38A5C-1582-4219-AEFF-E6766C6E449E}" name="2021" dataDxfId="19">
      <calculatedColumnFormula>IFERROR(VLOOKUP(X3,'2021'!$B$3:$E$1000,4,FALSE),"")</calculatedColumnFormula>
    </tableColumn>
    <tableColumn id="5" xr3:uid="{5217E622-862B-4B53-8820-8A23F75D6463}" name="2022" dataDxfId="18">
      <calculatedColumnFormula>IFERROR(VLOOKUP(X3,'2022'!$B$3:$E$1000,4,FALSE),"")</calculatedColumnFormula>
    </tableColumn>
    <tableColumn id="6" xr3:uid="{7DC769D6-ECC9-434F-BBD2-3D823BCAC684}" name="2023" dataDxfId="17">
      <calculatedColumnFormula>IFERROR(VLOOKUP(X3,'2023'!$B$3:$E$1000,4,FALSE),"")</calculatedColumnFormula>
    </tableColumn>
    <tableColumn id="7" xr3:uid="{1C291C70-E982-4383-80AB-5BE88893727B}" name="2024" dataDxfId="16">
      <calculatedColumnFormula>IFERROR(VLOOKUP(X3,'2024'!$B$3:$E$1000,4,FALSE),"")</calculatedColumnFormula>
    </tableColumn>
    <tableColumn id="10" xr3:uid="{CA94A25D-33B6-4957-9D64-8A3760E28A2F}" name="2025" dataDxfId="15">
      <calculatedColumnFormula>IFERROR(VLOOKUP(X3,'2025'!$B$3:$E$1000,4,FALSE),"")</calculatedColumnFormula>
    </tableColumn>
    <tableColumn id="8" xr3:uid="{914B7233-8790-421E-B293-C89063796EE3}" name="Total" dataDxfId="14">
      <calculatedColumnFormula>SUM(Y3:AE3)</calculatedColumnFormula>
    </tableColumn>
    <tableColumn id="9" xr3:uid="{52CF9A38-FB0E-4C30-B44C-CDCA8546C2D3}" name="Avg." dataDxfId="13">
      <calculatedColumnFormula>AVERAGE(Y3:AE3)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EC17112-5AE1-4A11-ADD0-EBBF437F9CF6}" name="Table136" displayName="Table136" ref="M2:V17" totalsRowShown="0" headerRowDxfId="12" dataDxfId="11">
  <autoFilter ref="M2:V17" xr:uid="{BEC17112-5AE1-4A11-ADD0-EBBF437F9CF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xmlns:xlrd2="http://schemas.microsoft.com/office/spreadsheetml/2017/richdata2" ref="M3:V17">
    <sortCondition descending="1" ref="V3:V17"/>
    <sortCondition descending="1" ref="U3:U17"/>
  </sortState>
  <tableColumns count="10">
    <tableColumn id="1" xr3:uid="{D100077E-D35C-404D-9734-9F9409A70DA2}" name="RB" dataDxfId="10"/>
    <tableColumn id="2" xr3:uid="{F68D0BCA-7B70-4991-8C3B-21D94477324C}" name="2018" dataDxfId="9">
      <calculatedColumnFormula>IFERROR(VLOOKUP(M3,'2018'!$B$3:$E$1000,3,FALSE),"")</calculatedColumnFormula>
    </tableColumn>
    <tableColumn id="3" xr3:uid="{9F219FF2-9439-42DE-865B-8A0160EF0043}" name="2019" dataDxfId="8">
      <calculatedColumnFormula>IFERROR(VLOOKUP(M3,'2019'!$B$3:$E$1000,3,FALSE),"")</calculatedColumnFormula>
    </tableColumn>
    <tableColumn id="4" xr3:uid="{09AF96A4-EBFB-4FF9-8E54-FA55D303F7C6}" name="2021" dataDxfId="7">
      <calculatedColumnFormula>IFERROR(VLOOKUP(M3,'2021'!$B$3:$E$1000,3,FALSE),"")</calculatedColumnFormula>
    </tableColumn>
    <tableColumn id="5" xr3:uid="{4D70E1DD-94B1-4AAD-96AB-65FA074837E6}" name="2022" dataDxfId="6">
      <calculatedColumnFormula>IFERROR(VLOOKUP(M3,'2022'!$B$3:$E$1000,3,FALSE),"")</calculatedColumnFormula>
    </tableColumn>
    <tableColumn id="6" xr3:uid="{6B5E277E-C9F0-4E14-A652-18F90A35EE02}" name="2023" dataDxfId="5">
      <calculatedColumnFormula>IFERROR(VLOOKUP(M3,'2023'!$B$3:$E$1000,3,FALSE),"")</calculatedColumnFormula>
    </tableColumn>
    <tableColumn id="7" xr3:uid="{7B0C691F-EB99-488C-B9FC-BCB29E31D3EF}" name="2024" dataDxfId="4">
      <calculatedColumnFormula>IFERROR(VLOOKUP(M3,'2024'!$B$3:$E$1000,3,FALSE),"")</calculatedColumnFormula>
    </tableColumn>
    <tableColumn id="10" xr3:uid="{7F0825CE-E024-47E7-BBB8-8F77DBF7E8A8}" name="2025" dataDxfId="3">
      <calculatedColumnFormula>IFERROR(VLOOKUP(M3,'2025'!$B$3:$E$1000,3,FALSE),"")</calculatedColumnFormula>
    </tableColumn>
    <tableColumn id="8" xr3:uid="{99AC5EFA-76B3-4442-BC89-606CB991D3F7}" name="Total" dataDxfId="2">
      <calculatedColumnFormula>SUM(N3:T3)</calculatedColumnFormula>
    </tableColumn>
    <tableColumn id="9" xr3:uid="{91D361EF-CAF9-4C7D-9BB7-6FE975865CBE}" name="Avg." dataDxfId="1">
      <calculatedColumnFormula>AVERAGE(N3:T3)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1318-E50D-4F2D-892F-975AD7735E44}">
  <sheetPr>
    <tabColor theme="3"/>
  </sheetPr>
  <dimension ref="B2:E13"/>
  <sheetViews>
    <sheetView showGridLines="0" workbookViewId="0">
      <selection activeCell="D19" sqref="D19"/>
    </sheetView>
  </sheetViews>
  <sheetFormatPr defaultRowHeight="15" x14ac:dyDescent="0.25"/>
  <cols>
    <col min="2" max="2" width="16.5703125" style="1" bestFit="1" customWidth="1"/>
  </cols>
  <sheetData>
    <row r="2" spans="2:5" x14ac:dyDescent="0.25">
      <c r="C2" s="3" t="s">
        <v>3</v>
      </c>
      <c r="D2" s="3" t="s">
        <v>4</v>
      </c>
      <c r="E2" s="3" t="s">
        <v>5</v>
      </c>
    </row>
    <row r="3" spans="2:5" x14ac:dyDescent="0.25">
      <c r="B3" s="1">
        <v>2018</v>
      </c>
      <c r="C3" s="4">
        <f>'2018'!C15</f>
        <v>119</v>
      </c>
      <c r="D3" s="4">
        <f>'2018'!D15</f>
        <v>29</v>
      </c>
      <c r="E3" s="4">
        <f>'2018'!E15</f>
        <v>8</v>
      </c>
    </row>
    <row r="4" spans="2:5" x14ac:dyDescent="0.25">
      <c r="B4" s="1">
        <v>2019</v>
      </c>
      <c r="C4" s="4">
        <f>'2019'!C15</f>
        <v>109</v>
      </c>
      <c r="D4" s="4">
        <f>'2019'!D15</f>
        <v>46</v>
      </c>
      <c r="E4" s="4">
        <f>'2019'!E15</f>
        <v>1</v>
      </c>
    </row>
    <row r="5" spans="2:5" x14ac:dyDescent="0.25">
      <c r="B5" s="1">
        <v>2021</v>
      </c>
      <c r="C5" s="4">
        <f>'2021'!C15</f>
        <v>125</v>
      </c>
      <c r="D5" s="4">
        <f>'2021'!D15</f>
        <v>37</v>
      </c>
      <c r="E5" s="4">
        <f>'2021'!E15</f>
        <v>6</v>
      </c>
    </row>
    <row r="6" spans="2:5" x14ac:dyDescent="0.25">
      <c r="B6" s="1">
        <v>2022</v>
      </c>
      <c r="C6" s="4">
        <f>'2022'!C15</f>
        <v>114</v>
      </c>
      <c r="D6" s="4">
        <f>'2022'!D15</f>
        <v>49</v>
      </c>
      <c r="E6" s="4">
        <f>'2022'!E15</f>
        <v>5</v>
      </c>
    </row>
    <row r="7" spans="2:5" x14ac:dyDescent="0.25">
      <c r="B7" s="1">
        <v>2023</v>
      </c>
      <c r="C7" s="4">
        <f>'2023'!C15</f>
        <v>127</v>
      </c>
      <c r="D7" s="4">
        <f>'2023'!D15</f>
        <v>39</v>
      </c>
      <c r="E7" s="4">
        <f>'2023'!E15</f>
        <v>2</v>
      </c>
    </row>
    <row r="8" spans="2:5" x14ac:dyDescent="0.25">
      <c r="B8" s="1">
        <v>2024</v>
      </c>
      <c r="C8" s="4">
        <f>'2024'!C15</f>
        <v>111</v>
      </c>
      <c r="D8" s="4">
        <f>'2024'!D15</f>
        <v>41</v>
      </c>
      <c r="E8" s="4">
        <f>'2024'!E15</f>
        <v>16</v>
      </c>
    </row>
    <row r="9" spans="2:5" x14ac:dyDescent="0.25">
      <c r="B9" s="1">
        <v>2025</v>
      </c>
      <c r="C9" s="4">
        <f>'2025'!C15</f>
        <v>124</v>
      </c>
      <c r="D9" s="4">
        <f>'2025'!D15</f>
        <v>30</v>
      </c>
      <c r="E9" s="4">
        <f>'2025'!E15</f>
        <v>14</v>
      </c>
    </row>
    <row r="11" spans="2:5" x14ac:dyDescent="0.25">
      <c r="B11" s="6" t="s">
        <v>16</v>
      </c>
      <c r="C11" s="7">
        <f>AVERAGE(C3:C10)</f>
        <v>118.42857142857143</v>
      </c>
      <c r="D11" s="7">
        <f>AVERAGE(D3:D10)</f>
        <v>38.714285714285715</v>
      </c>
      <c r="E11" s="7">
        <f>AVERAGE(E3:E10)</f>
        <v>7.4285714285714288</v>
      </c>
    </row>
    <row r="12" spans="2:5" x14ac:dyDescent="0.25">
      <c r="B12" s="6" t="s">
        <v>17</v>
      </c>
      <c r="C12" s="7">
        <f>C11/12</f>
        <v>9.8690476190476186</v>
      </c>
      <c r="D12" s="7">
        <f t="shared" ref="D12:E12" si="0">D11/12</f>
        <v>3.2261904761904763</v>
      </c>
      <c r="E12" s="7">
        <f t="shared" si="0"/>
        <v>0.61904761904761907</v>
      </c>
    </row>
    <row r="13" spans="2:5" x14ac:dyDescent="0.25">
      <c r="B13" s="6" t="s">
        <v>18</v>
      </c>
      <c r="C13" s="7">
        <f>((C11/12)/14)</f>
        <v>0.70493197278911557</v>
      </c>
      <c r="D13" s="7">
        <f>((D11/12)/14)</f>
        <v>0.23044217687074831</v>
      </c>
      <c r="E13" s="7">
        <f>((E11/12)/14)</f>
        <v>4.4217687074829932E-2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7C0A-6794-473D-8B44-C7C305E5D89B}">
  <sheetPr>
    <tabColor theme="3"/>
  </sheetPr>
  <dimension ref="B2:AG17"/>
  <sheetViews>
    <sheetView showGridLines="0" workbookViewId="0">
      <selection activeCell="AJ22" sqref="AJ22"/>
    </sheetView>
  </sheetViews>
  <sheetFormatPr defaultRowHeight="15" x14ac:dyDescent="0.25"/>
  <cols>
    <col min="1" max="1" width="4.28515625" customWidth="1"/>
    <col min="2" max="2" width="8.5703125" style="10" customWidth="1"/>
    <col min="3" max="10" width="5.7109375" style="4" customWidth="1"/>
    <col min="11" max="11" width="5.7109375" customWidth="1"/>
    <col min="12" max="12" width="4.28515625" customWidth="1"/>
    <col min="13" max="13" width="8.5703125" style="10" customWidth="1"/>
    <col min="14" max="21" width="5.7109375" style="4" customWidth="1"/>
    <col min="22" max="22" width="5.7109375" customWidth="1"/>
    <col min="23" max="23" width="4.28515625" customWidth="1"/>
    <col min="24" max="24" width="8.5703125" customWidth="1"/>
    <col min="25" max="33" width="5.7109375" customWidth="1"/>
  </cols>
  <sheetData>
    <row r="2" spans="2:33" x14ac:dyDescent="0.25">
      <c r="B2" s="21" t="s">
        <v>3</v>
      </c>
      <c r="C2" s="11" t="s">
        <v>23</v>
      </c>
      <c r="D2" s="11" t="s">
        <v>24</v>
      </c>
      <c r="E2" s="11" t="s">
        <v>25</v>
      </c>
      <c r="F2" s="11" t="s">
        <v>26</v>
      </c>
      <c r="G2" s="11" t="s">
        <v>27</v>
      </c>
      <c r="H2" s="11" t="s">
        <v>28</v>
      </c>
      <c r="I2" s="11" t="s">
        <v>29</v>
      </c>
      <c r="J2" s="12" t="s">
        <v>21</v>
      </c>
      <c r="K2" s="12" t="s">
        <v>22</v>
      </c>
      <c r="M2" s="22" t="s">
        <v>4</v>
      </c>
      <c r="N2" s="17" t="s">
        <v>23</v>
      </c>
      <c r="O2" s="17" t="s">
        <v>24</v>
      </c>
      <c r="P2" s="17" t="s">
        <v>25</v>
      </c>
      <c r="Q2" s="17" t="s">
        <v>26</v>
      </c>
      <c r="R2" s="17" t="s">
        <v>27</v>
      </c>
      <c r="S2" s="17" t="s">
        <v>28</v>
      </c>
      <c r="T2" s="17" t="s">
        <v>29</v>
      </c>
      <c r="U2" s="18" t="s">
        <v>21</v>
      </c>
      <c r="V2" s="18" t="s">
        <v>22</v>
      </c>
      <c r="X2" s="23" t="s">
        <v>5</v>
      </c>
      <c r="Y2" s="11" t="s">
        <v>23</v>
      </c>
      <c r="Z2" s="11" t="s">
        <v>24</v>
      </c>
      <c r="AA2" s="11" t="s">
        <v>25</v>
      </c>
      <c r="AB2" s="11" t="s">
        <v>26</v>
      </c>
      <c r="AC2" s="11" t="s">
        <v>27</v>
      </c>
      <c r="AD2" s="11" t="s">
        <v>28</v>
      </c>
      <c r="AE2" s="11" t="s">
        <v>29</v>
      </c>
      <c r="AF2" s="12" t="s">
        <v>21</v>
      </c>
      <c r="AG2" s="12" t="s">
        <v>22</v>
      </c>
    </row>
    <row r="3" spans="2:33" x14ac:dyDescent="0.25">
      <c r="B3" s="13" t="s">
        <v>13</v>
      </c>
      <c r="C3" s="14">
        <f>IFERROR(VLOOKUP(B3,'2018'!$B$3:$E$1000,2,FALSE),"")</f>
        <v>13</v>
      </c>
      <c r="D3" s="14">
        <f>IFERROR(VLOOKUP(B3,'2019'!$B$3:$E$1000,2,FALSE),"")</f>
        <v>13</v>
      </c>
      <c r="E3" s="14">
        <f>IFERROR(VLOOKUP(B3,'2021'!$B$3:$E$1000,2,FALSE),"")</f>
        <v>13</v>
      </c>
      <c r="F3" s="14">
        <f>IFERROR(VLOOKUP(B3,'2022'!$B$3:$E$1000,2,FALSE),"")</f>
        <v>14</v>
      </c>
      <c r="G3" s="14" t="str">
        <f>IFERROR(VLOOKUP(B3,'2023'!$B$3:$E$1000,2,FALSE),"")</f>
        <v/>
      </c>
      <c r="H3" s="14" t="str">
        <f>IFERROR(VLOOKUP(B3,'2024'!$B$3:$E$1000,2,FALSE),"")</f>
        <v/>
      </c>
      <c r="I3" s="14" t="str">
        <f>IFERROR(VLOOKUP(B3,'2025'!$B$3:$E$1000,2,FALSE),"")</f>
        <v/>
      </c>
      <c r="J3" s="15">
        <f t="shared" ref="J3:J17" si="0">SUM(C3:I3)</f>
        <v>53</v>
      </c>
      <c r="K3" s="16">
        <f t="shared" ref="K3:K17" si="1">AVERAGE(C3:I3)</f>
        <v>13.25</v>
      </c>
      <c r="M3" s="13" t="s">
        <v>19</v>
      </c>
      <c r="N3" s="14" t="str">
        <f>IFERROR(VLOOKUP(M3,'2018'!$B$3:$E$1000,3,FALSE),"")</f>
        <v/>
      </c>
      <c r="O3" s="14" t="str">
        <f>IFERROR(VLOOKUP(M3,'2019'!$B$3:$E$1000,3,FALSE),"")</f>
        <v/>
      </c>
      <c r="P3" s="14">
        <f>IFERROR(VLOOKUP(M3,'2021'!$B$3:$E$1000,3,FALSE),"")</f>
        <v>6</v>
      </c>
      <c r="Q3" s="14">
        <f>IFERROR(VLOOKUP(M3,'2022'!$B$3:$E$1000,3,FALSE),"")</f>
        <v>11</v>
      </c>
      <c r="R3" s="14">
        <f>IFERROR(VLOOKUP(M3,'2023'!$B$3:$E$1000,3,FALSE),"")</f>
        <v>8</v>
      </c>
      <c r="S3" s="14">
        <f>IFERROR(VLOOKUP(M3,'2024'!$B$3:$E$1000,3,FALSE),"")</f>
        <v>0</v>
      </c>
      <c r="T3" s="14">
        <f>IFERROR(VLOOKUP(M3,'2025'!$B$3:$E$1000,3,FALSE),"")</f>
        <v>3</v>
      </c>
      <c r="U3" s="19">
        <f t="shared" ref="U3:U17" si="2">SUM(N3:T3)</f>
        <v>28</v>
      </c>
      <c r="V3" s="20">
        <f t="shared" ref="V3:V17" si="3">AVERAGE(N3:T3)</f>
        <v>5.6</v>
      </c>
      <c r="X3" s="13" t="s">
        <v>7</v>
      </c>
      <c r="Y3" s="14">
        <f>IFERROR(VLOOKUP(X3,'2018'!$B$3:$E$1000,4,FALSE),"")</f>
        <v>3</v>
      </c>
      <c r="Z3" s="14">
        <f>IFERROR(VLOOKUP(X3,'2019'!$B$3:$E$1000,4,FALSE),"")</f>
        <v>0</v>
      </c>
      <c r="AA3" s="14">
        <f>IFERROR(VLOOKUP(X3,'2021'!$B$3:$E$1000,4,FALSE),"")</f>
        <v>1</v>
      </c>
      <c r="AB3" s="14">
        <f>IFERROR(VLOOKUP(X3,'2022'!$B$3:$E$1000,4,FALSE),"")</f>
        <v>1</v>
      </c>
      <c r="AC3" s="14">
        <f>IFERROR(VLOOKUP(X3,'2023'!$B$3:$E$1000,4,FALSE),"")</f>
        <v>0</v>
      </c>
      <c r="AD3" s="14">
        <f>IFERROR(VLOOKUP(X3,'2024'!$B$3:$E$1000,4,FALSE),"")</f>
        <v>7</v>
      </c>
      <c r="AE3" s="14">
        <f>IFERROR(VLOOKUP(X3,'2025'!$B$3:$E$1000,4,FALSE),"")</f>
        <v>0</v>
      </c>
      <c r="AF3" s="24">
        <f t="shared" ref="AF3:AF17" si="4">SUM(Y3:AE3)</f>
        <v>12</v>
      </c>
      <c r="AG3" s="25">
        <f t="shared" ref="AG3:AG17" si="5">AVERAGE(Y3:AE3)</f>
        <v>1.7142857142857142</v>
      </c>
    </row>
    <row r="4" spans="2:33" x14ac:dyDescent="0.25">
      <c r="B4" s="13" t="s">
        <v>10</v>
      </c>
      <c r="C4" s="14">
        <f>IFERROR(VLOOKUP(B4,'2018'!$B$3:$E$1000,2,FALSE),"")</f>
        <v>12</v>
      </c>
      <c r="D4" s="14">
        <f>IFERROR(VLOOKUP(B4,'2019'!$B$3:$E$1000,2,FALSE),"")</f>
        <v>11</v>
      </c>
      <c r="E4" s="14" t="str">
        <f>IFERROR(VLOOKUP(B4,'2021'!$B$3:$E$1000,2,FALSE),"")</f>
        <v/>
      </c>
      <c r="F4" s="14" t="str">
        <f>IFERROR(VLOOKUP(B4,'2022'!$B$3:$E$1000,2,FALSE),"")</f>
        <v/>
      </c>
      <c r="G4" s="14" t="str">
        <f>IFERROR(VLOOKUP(B4,'2023'!$B$3:$E$1000,2,FALSE),"")</f>
        <v/>
      </c>
      <c r="H4" s="14" t="str">
        <f>IFERROR(VLOOKUP(B4,'2024'!$B$3:$E$1000,2,FALSE),"")</f>
        <v/>
      </c>
      <c r="I4" s="14" t="str">
        <f>IFERROR(VLOOKUP(B4,'2025'!$B$3:$E$1000,2,FALSE),"")</f>
        <v/>
      </c>
      <c r="J4" s="15">
        <f t="shared" si="0"/>
        <v>23</v>
      </c>
      <c r="K4" s="16">
        <f t="shared" si="1"/>
        <v>11.5</v>
      </c>
      <c r="M4" s="13" t="s">
        <v>7</v>
      </c>
      <c r="N4" s="14">
        <f>IFERROR(VLOOKUP(M4,'2018'!$B$3:$E$1000,3,FALSE),"")</f>
        <v>5</v>
      </c>
      <c r="O4" s="14">
        <f>IFERROR(VLOOKUP(M4,'2019'!$B$3:$E$1000,3,FALSE),"")</f>
        <v>7</v>
      </c>
      <c r="P4" s="14">
        <f>IFERROR(VLOOKUP(M4,'2021'!$B$3:$E$1000,3,FALSE),"")</f>
        <v>7</v>
      </c>
      <c r="Q4" s="14">
        <f>IFERROR(VLOOKUP(M4,'2022'!$B$3:$E$1000,3,FALSE),"")</f>
        <v>7</v>
      </c>
      <c r="R4" s="14">
        <f>IFERROR(VLOOKUP(M4,'2023'!$B$3:$E$1000,3,FALSE),"")</f>
        <v>9</v>
      </c>
      <c r="S4" s="14">
        <f>IFERROR(VLOOKUP(M4,'2024'!$B$3:$E$1000,3,FALSE),"")</f>
        <v>2</v>
      </c>
      <c r="T4" s="14">
        <f>IFERROR(VLOOKUP(M4,'2025'!$B$3:$E$1000,3,FALSE),"")</f>
        <v>4</v>
      </c>
      <c r="U4" s="19">
        <f t="shared" si="2"/>
        <v>41</v>
      </c>
      <c r="V4" s="20">
        <f t="shared" si="3"/>
        <v>5.8571428571428568</v>
      </c>
      <c r="X4" s="13" t="s">
        <v>15</v>
      </c>
      <c r="Y4" s="14">
        <f>IFERROR(VLOOKUP(X4,'2018'!$B$3:$E$1000,4,FALSE),"")</f>
        <v>2</v>
      </c>
      <c r="Z4" s="14" t="str">
        <f>IFERROR(VLOOKUP(X4,'2019'!$B$3:$E$1000,4,FALSE),"")</f>
        <v/>
      </c>
      <c r="AA4" s="14" t="str">
        <f>IFERROR(VLOOKUP(X4,'2021'!$B$3:$E$1000,4,FALSE),"")</f>
        <v/>
      </c>
      <c r="AB4" s="14" t="str">
        <f>IFERROR(VLOOKUP(X4,'2022'!$B$3:$E$1000,4,FALSE),"")</f>
        <v/>
      </c>
      <c r="AC4" s="14" t="str">
        <f>IFERROR(VLOOKUP(X4,'2023'!$B$3:$E$1000,4,FALSE),"")</f>
        <v/>
      </c>
      <c r="AD4" s="14" t="str">
        <f>IFERROR(VLOOKUP(X4,'2024'!$B$3:$E$1000,4,FALSE),"")</f>
        <v/>
      </c>
      <c r="AE4" s="14" t="str">
        <f>IFERROR(VLOOKUP(X4,'2025'!$B$3:$E$1000,4,FALSE),"")</f>
        <v/>
      </c>
      <c r="AF4" s="24">
        <f t="shared" si="4"/>
        <v>2</v>
      </c>
      <c r="AG4" s="25">
        <f t="shared" si="5"/>
        <v>2</v>
      </c>
    </row>
    <row r="5" spans="2:33" x14ac:dyDescent="0.25">
      <c r="B5" s="13" t="s">
        <v>1</v>
      </c>
      <c r="C5" s="14">
        <f>IFERROR(VLOOKUP(B5,'2018'!$B$3:$E$1000,2,FALSE),"")</f>
        <v>12</v>
      </c>
      <c r="D5" s="14">
        <f>IFERROR(VLOOKUP(B5,'2019'!$B$3:$E$1000,2,FALSE),"")</f>
        <v>8</v>
      </c>
      <c r="E5" s="14">
        <f>IFERROR(VLOOKUP(B5,'2021'!$B$3:$E$1000,2,FALSE),"")</f>
        <v>13</v>
      </c>
      <c r="F5" s="14">
        <f>IFERROR(VLOOKUP(B5,'2022'!$B$3:$E$1000,2,FALSE),"")</f>
        <v>12</v>
      </c>
      <c r="G5" s="14">
        <f>IFERROR(VLOOKUP(B5,'2023'!$B$3:$E$1000,2,FALSE),"")</f>
        <v>14</v>
      </c>
      <c r="H5" s="14">
        <f>IFERROR(VLOOKUP(B5,'2024'!$B$3:$E$1000,2,FALSE),"")</f>
        <v>8</v>
      </c>
      <c r="I5" s="14">
        <f>IFERROR(VLOOKUP(B5,'2025'!$B$3:$E$1000,2,FALSE),"")</f>
        <v>6</v>
      </c>
      <c r="J5" s="15">
        <f t="shared" si="0"/>
        <v>73</v>
      </c>
      <c r="K5" s="16">
        <f t="shared" si="1"/>
        <v>10.428571428571429</v>
      </c>
      <c r="M5" s="13" t="s">
        <v>11</v>
      </c>
      <c r="N5" s="14">
        <f>IFERROR(VLOOKUP(M5,'2018'!$B$3:$E$1000,3,FALSE),"")</f>
        <v>5</v>
      </c>
      <c r="O5" s="14">
        <f>IFERROR(VLOOKUP(M5,'2019'!$B$3:$E$1000,3,FALSE),"")</f>
        <v>7</v>
      </c>
      <c r="P5" s="14">
        <f>IFERROR(VLOOKUP(M5,'2021'!$B$3:$E$1000,3,FALSE),"")</f>
        <v>2</v>
      </c>
      <c r="Q5" s="14">
        <f>IFERROR(VLOOKUP(M5,'2022'!$B$3:$E$1000,3,FALSE),"")</f>
        <v>5</v>
      </c>
      <c r="R5" s="14">
        <f>IFERROR(VLOOKUP(M5,'2023'!$B$3:$E$1000,3,FALSE),"")</f>
        <v>7</v>
      </c>
      <c r="S5" s="14">
        <f>IFERROR(VLOOKUP(M5,'2024'!$B$3:$E$1000,3,FALSE),"")</f>
        <v>1</v>
      </c>
      <c r="T5" s="14">
        <f>IFERROR(VLOOKUP(M5,'2025'!$B$3:$E$1000,3,FALSE),"")</f>
        <v>0</v>
      </c>
      <c r="U5" s="19">
        <f t="shared" si="2"/>
        <v>27</v>
      </c>
      <c r="V5" s="20">
        <f t="shared" si="3"/>
        <v>3.8571428571428572</v>
      </c>
      <c r="X5" s="13" t="s">
        <v>12</v>
      </c>
      <c r="Y5" s="14">
        <f>IFERROR(VLOOKUP(X5,'2018'!$B$3:$E$1000,4,FALSE),"")</f>
        <v>0</v>
      </c>
      <c r="Z5" s="14">
        <f>IFERROR(VLOOKUP(X5,'2019'!$B$3:$E$1000,4,FALSE),"")</f>
        <v>0</v>
      </c>
      <c r="AA5" s="14">
        <f>IFERROR(VLOOKUP(X5,'2021'!$B$3:$E$1000,4,FALSE),"")</f>
        <v>1</v>
      </c>
      <c r="AB5" s="14">
        <f>IFERROR(VLOOKUP(X5,'2022'!$B$3:$E$1000,4,FALSE),"")</f>
        <v>2</v>
      </c>
      <c r="AC5" s="14">
        <f>IFERROR(VLOOKUP(X5,'2023'!$B$3:$E$1000,4,FALSE),"")</f>
        <v>2</v>
      </c>
      <c r="AD5" s="14">
        <f>IFERROR(VLOOKUP(X5,'2024'!$B$3:$E$1000,4,FALSE),"")</f>
        <v>2</v>
      </c>
      <c r="AE5" s="14">
        <f>IFERROR(VLOOKUP(X5,'2025'!$B$3:$E$1000,4,FALSE),"")</f>
        <v>3</v>
      </c>
      <c r="AF5" s="24">
        <f t="shared" si="4"/>
        <v>10</v>
      </c>
      <c r="AG5" s="25">
        <f t="shared" si="5"/>
        <v>1.4285714285714286</v>
      </c>
    </row>
    <row r="6" spans="2:33" x14ac:dyDescent="0.25">
      <c r="B6" s="13" t="s">
        <v>9</v>
      </c>
      <c r="C6" s="14">
        <f>IFERROR(VLOOKUP(B6,'2018'!$B$3:$E$1000,2,FALSE),"")</f>
        <v>7</v>
      </c>
      <c r="D6" s="14">
        <f>IFERROR(VLOOKUP(B6,'2019'!$B$3:$E$1000,2,FALSE),"")</f>
        <v>12</v>
      </c>
      <c r="E6" s="14">
        <f>IFERROR(VLOOKUP(B6,'2021'!$B$3:$E$1000,2,FALSE),"")</f>
        <v>12</v>
      </c>
      <c r="F6" s="14">
        <f>IFERROR(VLOOKUP(B6,'2022'!$B$3:$E$1000,2,FALSE),"")</f>
        <v>10</v>
      </c>
      <c r="G6" s="14">
        <f>IFERROR(VLOOKUP(B6,'2023'!$B$3:$E$1000,2,FALSE),"")</f>
        <v>13</v>
      </c>
      <c r="H6" s="14">
        <f>IFERROR(VLOOKUP(B6,'2024'!$B$3:$E$1000,2,FALSE),"")</f>
        <v>11</v>
      </c>
      <c r="I6" s="14">
        <f>IFERROR(VLOOKUP(B6,'2025'!$B$3:$E$1000,2,FALSE),"")</f>
        <v>10</v>
      </c>
      <c r="J6" s="15">
        <f t="shared" si="0"/>
        <v>75</v>
      </c>
      <c r="K6" s="16">
        <f t="shared" si="1"/>
        <v>10.714285714285714</v>
      </c>
      <c r="M6" s="13" t="s">
        <v>0</v>
      </c>
      <c r="N6" s="14">
        <f>IFERROR(VLOOKUP(M6,'2018'!$B$3:$E$1000,3,FALSE),"")</f>
        <v>4</v>
      </c>
      <c r="O6" s="14">
        <f>IFERROR(VLOOKUP(M6,'2019'!$B$3:$E$1000,3,FALSE),"")</f>
        <v>5</v>
      </c>
      <c r="P6" s="14">
        <f>IFERROR(VLOOKUP(M6,'2021'!$B$3:$E$1000,3,FALSE),"")</f>
        <v>3</v>
      </c>
      <c r="Q6" s="14">
        <f>IFERROR(VLOOKUP(M6,'2022'!$B$3:$E$1000,3,FALSE),"")</f>
        <v>4</v>
      </c>
      <c r="R6" s="14">
        <f>IFERROR(VLOOKUP(M6,'2023'!$B$3:$E$1000,3,FALSE),"")</f>
        <v>2</v>
      </c>
      <c r="S6" s="14">
        <f>IFERROR(VLOOKUP(M6,'2024'!$B$3:$E$1000,3,FALSE),"")</f>
        <v>6</v>
      </c>
      <c r="T6" s="14">
        <f>IFERROR(VLOOKUP(M6,'2025'!$B$3:$E$1000,3,FALSE),"")</f>
        <v>5</v>
      </c>
      <c r="U6" s="19">
        <f t="shared" si="2"/>
        <v>29</v>
      </c>
      <c r="V6" s="20">
        <f t="shared" si="3"/>
        <v>4.1428571428571432</v>
      </c>
      <c r="X6" s="13" t="s">
        <v>1</v>
      </c>
      <c r="Y6" s="14">
        <f>IFERROR(VLOOKUP(X6,'2018'!$B$3:$E$1000,4,FALSE),"")</f>
        <v>0</v>
      </c>
      <c r="Z6" s="14">
        <f>IFERROR(VLOOKUP(X6,'2019'!$B$3:$E$1000,4,FALSE),"")</f>
        <v>0</v>
      </c>
      <c r="AA6" s="14">
        <f>IFERROR(VLOOKUP(X6,'2021'!$B$3:$E$1000,4,FALSE),"")</f>
        <v>1</v>
      </c>
      <c r="AB6" s="14">
        <f>IFERROR(VLOOKUP(X6,'2022'!$B$3:$E$1000,4,FALSE),"")</f>
        <v>0</v>
      </c>
      <c r="AC6" s="14">
        <f>IFERROR(VLOOKUP(X6,'2023'!$B$3:$E$1000,4,FALSE),"")</f>
        <v>0</v>
      </c>
      <c r="AD6" s="14">
        <f>IFERROR(VLOOKUP(X6,'2024'!$B$3:$E$1000,4,FALSE),"")</f>
        <v>3</v>
      </c>
      <c r="AE6" s="14">
        <f>IFERROR(VLOOKUP(X6,'2025'!$B$3:$E$1000,4,FALSE),"")</f>
        <v>6</v>
      </c>
      <c r="AF6" s="24">
        <f t="shared" si="4"/>
        <v>10</v>
      </c>
      <c r="AG6" s="25">
        <f t="shared" si="5"/>
        <v>1.4285714285714286</v>
      </c>
    </row>
    <row r="7" spans="2:33" x14ac:dyDescent="0.25">
      <c r="B7" s="13" t="s">
        <v>12</v>
      </c>
      <c r="C7" s="14">
        <f>IFERROR(VLOOKUP(B7,'2018'!$B$3:$E$1000,2,FALSE),"")</f>
        <v>12</v>
      </c>
      <c r="D7" s="14">
        <f>IFERROR(VLOOKUP(B7,'2019'!$B$3:$E$1000,2,FALSE),"")</f>
        <v>11</v>
      </c>
      <c r="E7" s="14">
        <f>IFERROR(VLOOKUP(B7,'2021'!$B$3:$E$1000,2,FALSE),"")</f>
        <v>13</v>
      </c>
      <c r="F7" s="14">
        <f>IFERROR(VLOOKUP(B7,'2022'!$B$3:$E$1000,2,FALSE),"")</f>
        <v>8</v>
      </c>
      <c r="G7" s="14">
        <f>IFERROR(VLOOKUP(B7,'2023'!$B$3:$E$1000,2,FALSE),"")</f>
        <v>11</v>
      </c>
      <c r="H7" s="14">
        <f>IFERROR(VLOOKUP(B7,'2024'!$B$3:$E$1000,2,FALSE),"")</f>
        <v>9</v>
      </c>
      <c r="I7" s="14">
        <f>IFERROR(VLOOKUP(B7,'2025'!$B$3:$E$1000,2,FALSE),"")</f>
        <v>6</v>
      </c>
      <c r="J7" s="15">
        <f t="shared" si="0"/>
        <v>70</v>
      </c>
      <c r="K7" s="16">
        <f t="shared" si="1"/>
        <v>10</v>
      </c>
      <c r="M7" s="13" t="s">
        <v>14</v>
      </c>
      <c r="N7" s="14" t="str">
        <f>IFERROR(VLOOKUP(M7,'2018'!$B$3:$E$1000,3,FALSE),"")</f>
        <v/>
      </c>
      <c r="O7" s="14">
        <f>IFERROR(VLOOKUP(M7,'2019'!$B$3:$E$1000,3,FALSE),"")</f>
        <v>2</v>
      </c>
      <c r="P7" s="14">
        <f>IFERROR(VLOOKUP(M7,'2021'!$B$3:$E$1000,3,FALSE),"")</f>
        <v>6</v>
      </c>
      <c r="Q7" s="14">
        <f>IFERROR(VLOOKUP(M7,'2022'!$B$3:$E$1000,3,FALSE),"")</f>
        <v>3</v>
      </c>
      <c r="R7" s="14">
        <f>IFERROR(VLOOKUP(M7,'2023'!$B$3:$E$1000,3,FALSE),"")</f>
        <v>4</v>
      </c>
      <c r="S7" s="14">
        <f>IFERROR(VLOOKUP(M7,'2024'!$B$3:$E$1000,3,FALSE),"")</f>
        <v>5</v>
      </c>
      <c r="T7" s="14">
        <f>IFERROR(VLOOKUP(M7,'2025'!$B$3:$E$1000,3,FALSE),"")</f>
        <v>3</v>
      </c>
      <c r="U7" s="19">
        <f t="shared" si="2"/>
        <v>23</v>
      </c>
      <c r="V7" s="20">
        <f t="shared" si="3"/>
        <v>3.8333333333333335</v>
      </c>
      <c r="X7" s="13" t="s">
        <v>6</v>
      </c>
      <c r="Y7" s="14">
        <f>IFERROR(VLOOKUP(X7,'2018'!$B$3:$E$1000,4,FALSE),"")</f>
        <v>0</v>
      </c>
      <c r="Z7" s="14">
        <f>IFERROR(VLOOKUP(X7,'2019'!$B$3:$E$1000,4,FALSE),"")</f>
        <v>0</v>
      </c>
      <c r="AA7" s="14">
        <f>IFERROR(VLOOKUP(X7,'2021'!$B$3:$E$1000,4,FALSE),"")</f>
        <v>2</v>
      </c>
      <c r="AB7" s="14">
        <f>IFERROR(VLOOKUP(X7,'2022'!$B$3:$E$1000,4,FALSE),"")</f>
        <v>0</v>
      </c>
      <c r="AC7" s="14">
        <f>IFERROR(VLOOKUP(X7,'2023'!$B$3:$E$1000,4,FALSE),"")</f>
        <v>0</v>
      </c>
      <c r="AD7" s="14">
        <f>IFERROR(VLOOKUP(X7,'2024'!$B$3:$E$1000,4,FALSE),"")</f>
        <v>1</v>
      </c>
      <c r="AE7" s="14">
        <f>IFERROR(VLOOKUP(X7,'2025'!$B$3:$E$1000,4,FALSE),"")</f>
        <v>1</v>
      </c>
      <c r="AF7" s="24">
        <f t="shared" si="4"/>
        <v>4</v>
      </c>
      <c r="AG7" s="25">
        <f t="shared" si="5"/>
        <v>0.5714285714285714</v>
      </c>
    </row>
    <row r="8" spans="2:33" x14ac:dyDescent="0.25">
      <c r="B8" s="13" t="s">
        <v>8</v>
      </c>
      <c r="C8" s="14">
        <f>IFERROR(VLOOKUP(B8,'2018'!$B$3:$E$1000,2,FALSE),"")</f>
        <v>11</v>
      </c>
      <c r="D8" s="14">
        <f>IFERROR(VLOOKUP(B8,'2019'!$B$3:$E$1000,2,FALSE),"")</f>
        <v>7</v>
      </c>
      <c r="E8" s="14">
        <f>IFERROR(VLOOKUP(B8,'2021'!$B$3:$E$1000,2,FALSE),"")</f>
        <v>12</v>
      </c>
      <c r="F8" s="14">
        <f>IFERROR(VLOOKUP(B8,'2022'!$B$3:$E$1000,2,FALSE),"")</f>
        <v>8</v>
      </c>
      <c r="G8" s="14">
        <f>IFERROR(VLOOKUP(B8,'2023'!$B$3:$E$1000,2,FALSE),"")</f>
        <v>13</v>
      </c>
      <c r="H8" s="14">
        <f>IFERROR(VLOOKUP(B8,'2024'!$B$3:$E$1000,2,FALSE),"")</f>
        <v>11</v>
      </c>
      <c r="I8" s="14">
        <f>IFERROR(VLOOKUP(B8,'2025'!$B$3:$E$1000,2,FALSE),"")</f>
        <v>13</v>
      </c>
      <c r="J8" s="15">
        <f t="shared" si="0"/>
        <v>75</v>
      </c>
      <c r="K8" s="16">
        <f t="shared" si="1"/>
        <v>10.714285714285714</v>
      </c>
      <c r="M8" s="13" t="s">
        <v>20</v>
      </c>
      <c r="N8" s="14" t="str">
        <f>IFERROR(VLOOKUP(M8,'2018'!$B$3:$E$1000,3,FALSE),"")</f>
        <v/>
      </c>
      <c r="O8" s="14" t="str">
        <f>IFERROR(VLOOKUP(M8,'2019'!$B$3:$E$1000,3,FALSE),"")</f>
        <v/>
      </c>
      <c r="P8" s="14" t="str">
        <f>IFERROR(VLOOKUP(M8,'2021'!$B$3:$E$1000,3,FALSE),"")</f>
        <v/>
      </c>
      <c r="Q8" s="14" t="str">
        <f>IFERROR(VLOOKUP(M8,'2022'!$B$3:$E$1000,3,FALSE),"")</f>
        <v/>
      </c>
      <c r="R8" s="14">
        <f>IFERROR(VLOOKUP(M8,'2023'!$B$3:$E$1000,3,FALSE),"")</f>
        <v>3</v>
      </c>
      <c r="S8" s="14">
        <f>IFERROR(VLOOKUP(M8,'2024'!$B$3:$E$1000,3,FALSE),"")</f>
        <v>5</v>
      </c>
      <c r="T8" s="14">
        <f>IFERROR(VLOOKUP(M8,'2025'!$B$3:$E$1000,3,FALSE),"")</f>
        <v>4</v>
      </c>
      <c r="U8" s="19">
        <f t="shared" si="2"/>
        <v>12</v>
      </c>
      <c r="V8" s="20">
        <f t="shared" si="3"/>
        <v>4</v>
      </c>
      <c r="X8" s="13" t="s">
        <v>11</v>
      </c>
      <c r="Y8" s="14">
        <f>IFERROR(VLOOKUP(X8,'2018'!$B$3:$E$1000,4,FALSE),"")</f>
        <v>1</v>
      </c>
      <c r="Z8" s="14">
        <f>IFERROR(VLOOKUP(X8,'2019'!$B$3:$E$1000,4,FALSE),"")</f>
        <v>1</v>
      </c>
      <c r="AA8" s="14">
        <f>IFERROR(VLOOKUP(X8,'2021'!$B$3:$E$1000,4,FALSE),"")</f>
        <v>0</v>
      </c>
      <c r="AB8" s="14">
        <f>IFERROR(VLOOKUP(X8,'2022'!$B$3:$E$1000,4,FALSE),"")</f>
        <v>0</v>
      </c>
      <c r="AC8" s="14">
        <f>IFERROR(VLOOKUP(X8,'2023'!$B$3:$E$1000,4,FALSE),"")</f>
        <v>0</v>
      </c>
      <c r="AD8" s="14">
        <f>IFERROR(VLOOKUP(X8,'2024'!$B$3:$E$1000,4,FALSE),"")</f>
        <v>1</v>
      </c>
      <c r="AE8" s="14">
        <f>IFERROR(VLOOKUP(X8,'2025'!$B$3:$E$1000,4,FALSE),"")</f>
        <v>1</v>
      </c>
      <c r="AF8" s="24">
        <f t="shared" si="4"/>
        <v>4</v>
      </c>
      <c r="AG8" s="25">
        <f t="shared" si="5"/>
        <v>0.5714285714285714</v>
      </c>
    </row>
    <row r="9" spans="2:33" x14ac:dyDescent="0.25">
      <c r="B9" s="13" t="s">
        <v>2</v>
      </c>
      <c r="C9" s="14">
        <f>IFERROR(VLOOKUP(B9,'2018'!$B$3:$E$1000,2,FALSE),"")</f>
        <v>10</v>
      </c>
      <c r="D9" s="14">
        <f>IFERROR(VLOOKUP(B9,'2019'!$B$3:$E$1000,2,FALSE),"")</f>
        <v>6</v>
      </c>
      <c r="E9" s="14">
        <f>IFERROR(VLOOKUP(B9,'2021'!$B$3:$E$1000,2,FALSE),"")</f>
        <v>6</v>
      </c>
      <c r="F9" s="14">
        <f>IFERROR(VLOOKUP(B9,'2022'!$B$3:$E$1000,2,FALSE),"")</f>
        <v>14</v>
      </c>
      <c r="G9" s="14">
        <f>IFERROR(VLOOKUP(B9,'2023'!$B$3:$E$1000,2,FALSE),"")</f>
        <v>13</v>
      </c>
      <c r="H9" s="14">
        <f>IFERROR(VLOOKUP(B9,'2024'!$B$3:$E$1000,2,FALSE),"")</f>
        <v>13</v>
      </c>
      <c r="I9" s="14">
        <f>IFERROR(VLOOKUP(B9,'2025'!$B$3:$E$1000,2,FALSE),"")</f>
        <v>14</v>
      </c>
      <c r="J9" s="15">
        <f t="shared" si="0"/>
        <v>76</v>
      </c>
      <c r="K9" s="16">
        <f t="shared" si="1"/>
        <v>10.857142857142858</v>
      </c>
      <c r="M9" s="13" t="s">
        <v>6</v>
      </c>
      <c r="N9" s="14">
        <f>IFERROR(VLOOKUP(M9,'2018'!$B$3:$E$1000,3,FALSE),"")</f>
        <v>2</v>
      </c>
      <c r="O9" s="14">
        <f>IFERROR(VLOOKUP(M9,'2019'!$B$3:$E$1000,3,FALSE),"")</f>
        <v>2</v>
      </c>
      <c r="P9" s="14">
        <f>IFERROR(VLOOKUP(M9,'2021'!$B$3:$E$1000,3,FALSE),"")</f>
        <v>0</v>
      </c>
      <c r="Q9" s="14">
        <f>IFERROR(VLOOKUP(M9,'2022'!$B$3:$E$1000,3,FALSE),"")</f>
        <v>4</v>
      </c>
      <c r="R9" s="14">
        <f>IFERROR(VLOOKUP(M9,'2023'!$B$3:$E$1000,3,FALSE),"")</f>
        <v>2</v>
      </c>
      <c r="S9" s="14">
        <f>IFERROR(VLOOKUP(M9,'2024'!$B$3:$E$1000,3,FALSE),"")</f>
        <v>10</v>
      </c>
      <c r="T9" s="14">
        <f>IFERROR(VLOOKUP(M9,'2025'!$B$3:$E$1000,3,FALSE),"")</f>
        <v>0</v>
      </c>
      <c r="U9" s="19">
        <f t="shared" si="2"/>
        <v>20</v>
      </c>
      <c r="V9" s="20">
        <f t="shared" si="3"/>
        <v>2.8571428571428572</v>
      </c>
      <c r="X9" s="13" t="s">
        <v>14</v>
      </c>
      <c r="Y9" s="14" t="str">
        <f>IFERROR(VLOOKUP(X9,'2018'!$B$3:$E$1000,4,FALSE),"")</f>
        <v/>
      </c>
      <c r="Z9" s="14">
        <f>IFERROR(VLOOKUP(X9,'2019'!$B$3:$E$1000,4,FALSE),"")</f>
        <v>0</v>
      </c>
      <c r="AA9" s="14">
        <f>IFERROR(VLOOKUP(X9,'2021'!$B$3:$E$1000,4,FALSE),"")</f>
        <v>0</v>
      </c>
      <c r="AB9" s="14">
        <f>IFERROR(VLOOKUP(X9,'2022'!$B$3:$E$1000,4,FALSE),"")</f>
        <v>1</v>
      </c>
      <c r="AC9" s="14">
        <f>IFERROR(VLOOKUP(X9,'2023'!$B$3:$E$1000,4,FALSE),"")</f>
        <v>0</v>
      </c>
      <c r="AD9" s="14">
        <f>IFERROR(VLOOKUP(X9,'2024'!$B$3:$E$1000,4,FALSE),"")</f>
        <v>1</v>
      </c>
      <c r="AE9" s="14">
        <f>IFERROR(VLOOKUP(X9,'2025'!$B$3:$E$1000,4,FALSE),"")</f>
        <v>1</v>
      </c>
      <c r="AF9" s="24">
        <f t="shared" si="4"/>
        <v>3</v>
      </c>
      <c r="AG9" s="25">
        <f t="shared" si="5"/>
        <v>0.5</v>
      </c>
    </row>
    <row r="10" spans="2:33" x14ac:dyDescent="0.25">
      <c r="B10" s="13" t="s">
        <v>20</v>
      </c>
      <c r="C10" s="14" t="str">
        <f>IFERROR(VLOOKUP(B10,'2018'!$B$3:$E$1000,2,FALSE),"")</f>
        <v/>
      </c>
      <c r="D10" s="14" t="str">
        <f>IFERROR(VLOOKUP(B10,'2019'!$B$3:$E$1000,2,FALSE),"")</f>
        <v/>
      </c>
      <c r="E10" s="14" t="str">
        <f>IFERROR(VLOOKUP(B10,'2021'!$B$3:$E$1000,2,FALSE),"")</f>
        <v/>
      </c>
      <c r="F10" s="14" t="str">
        <f>IFERROR(VLOOKUP(B10,'2022'!$B$3:$E$1000,2,FALSE),"")</f>
        <v/>
      </c>
      <c r="G10" s="14">
        <f>IFERROR(VLOOKUP(B10,'2023'!$B$3:$E$1000,2,FALSE),"")</f>
        <v>11</v>
      </c>
      <c r="H10" s="14">
        <f>IFERROR(VLOOKUP(B10,'2024'!$B$3:$E$1000,2,FALSE),"")</f>
        <v>9</v>
      </c>
      <c r="I10" s="14">
        <f>IFERROR(VLOOKUP(B10,'2025'!$B$3:$E$1000,2,FALSE),"")</f>
        <v>10</v>
      </c>
      <c r="J10" s="15">
        <f t="shared" si="0"/>
        <v>30</v>
      </c>
      <c r="K10" s="16">
        <f t="shared" si="1"/>
        <v>10</v>
      </c>
      <c r="M10" s="13" t="s">
        <v>2</v>
      </c>
      <c r="N10" s="14">
        <f>IFERROR(VLOOKUP(M10,'2018'!$B$3:$E$1000,3,FALSE),"")</f>
        <v>3</v>
      </c>
      <c r="O10" s="14">
        <f>IFERROR(VLOOKUP(M10,'2019'!$B$3:$E$1000,3,FALSE),"")</f>
        <v>7</v>
      </c>
      <c r="P10" s="14">
        <f>IFERROR(VLOOKUP(M10,'2021'!$B$3:$E$1000,3,FALSE),"")</f>
        <v>8</v>
      </c>
      <c r="Q10" s="14">
        <f>IFERROR(VLOOKUP(M10,'2022'!$B$3:$E$1000,3,FALSE),"")</f>
        <v>0</v>
      </c>
      <c r="R10" s="14">
        <f>IFERROR(VLOOKUP(M10,'2023'!$B$3:$E$1000,3,FALSE),"")</f>
        <v>1</v>
      </c>
      <c r="S10" s="14">
        <f>IFERROR(VLOOKUP(M10,'2024'!$B$3:$E$1000,3,FALSE),"")</f>
        <v>0</v>
      </c>
      <c r="T10" s="14">
        <f>IFERROR(VLOOKUP(M10,'2025'!$B$3:$E$1000,3,FALSE),"")</f>
        <v>0</v>
      </c>
      <c r="U10" s="19">
        <f t="shared" si="2"/>
        <v>19</v>
      </c>
      <c r="V10" s="20">
        <f t="shared" si="3"/>
        <v>2.7142857142857144</v>
      </c>
      <c r="X10" s="13" t="s">
        <v>8</v>
      </c>
      <c r="Y10" s="14">
        <f>IFERROR(VLOOKUP(X10,'2018'!$B$3:$E$1000,4,FALSE),"")</f>
        <v>1</v>
      </c>
      <c r="Z10" s="14">
        <f>IFERROR(VLOOKUP(X10,'2019'!$B$3:$E$1000,4,FALSE),"")</f>
        <v>0</v>
      </c>
      <c r="AA10" s="14">
        <f>IFERROR(VLOOKUP(X10,'2021'!$B$3:$E$1000,4,FALSE),"")</f>
        <v>0</v>
      </c>
      <c r="AB10" s="14">
        <f>IFERROR(VLOOKUP(X10,'2022'!$B$3:$E$1000,4,FALSE),"")</f>
        <v>1</v>
      </c>
      <c r="AC10" s="14">
        <f>IFERROR(VLOOKUP(X10,'2023'!$B$3:$E$1000,4,FALSE),"")</f>
        <v>0</v>
      </c>
      <c r="AD10" s="14">
        <f>IFERROR(VLOOKUP(X10,'2024'!$B$3:$E$1000,4,FALSE),"")</f>
        <v>0</v>
      </c>
      <c r="AE10" s="14">
        <f>IFERROR(VLOOKUP(X10,'2025'!$B$3:$E$1000,4,FALSE),"")</f>
        <v>0</v>
      </c>
      <c r="AF10" s="24">
        <f t="shared" si="4"/>
        <v>2</v>
      </c>
      <c r="AG10" s="25">
        <f t="shared" si="5"/>
        <v>0.2857142857142857</v>
      </c>
    </row>
    <row r="11" spans="2:33" x14ac:dyDescent="0.25">
      <c r="B11" s="13" t="s">
        <v>15</v>
      </c>
      <c r="C11" s="14">
        <f>IFERROR(VLOOKUP(B11,'2018'!$B$3:$E$1000,2,FALSE),"")</f>
        <v>10</v>
      </c>
      <c r="D11" s="14" t="str">
        <f>IFERROR(VLOOKUP(B11,'2019'!$B$3:$E$1000,2,FALSE),"")</f>
        <v/>
      </c>
      <c r="E11" s="14" t="str">
        <f>IFERROR(VLOOKUP(B11,'2021'!$B$3:$E$1000,2,FALSE),"")</f>
        <v/>
      </c>
      <c r="F11" s="14" t="str">
        <f>IFERROR(VLOOKUP(B11,'2022'!$B$3:$E$1000,2,FALSE),"")</f>
        <v/>
      </c>
      <c r="G11" s="14" t="str">
        <f>IFERROR(VLOOKUP(B11,'2023'!$B$3:$E$1000,2,FALSE),"")</f>
        <v/>
      </c>
      <c r="H11" s="14" t="str">
        <f>IFERROR(VLOOKUP(B11,'2024'!$B$3:$E$1000,2,FALSE),"")</f>
        <v/>
      </c>
      <c r="I11" s="14" t="str">
        <f>IFERROR(VLOOKUP(B11,'2025'!$B$3:$E$1000,2,FALSE),"")</f>
        <v/>
      </c>
      <c r="J11" s="15">
        <f t="shared" si="0"/>
        <v>10</v>
      </c>
      <c r="K11" s="16">
        <f t="shared" si="1"/>
        <v>10</v>
      </c>
      <c r="M11" s="13" t="s">
        <v>8</v>
      </c>
      <c r="N11" s="14">
        <f>IFERROR(VLOOKUP(M11,'2018'!$B$3:$E$1000,3,FALSE),"")</f>
        <v>1</v>
      </c>
      <c r="O11" s="14">
        <f>IFERROR(VLOOKUP(M11,'2019'!$B$3:$E$1000,3,FALSE),"")</f>
        <v>6</v>
      </c>
      <c r="P11" s="14">
        <f>IFERROR(VLOOKUP(M11,'2021'!$B$3:$E$1000,3,FALSE),"")</f>
        <v>2</v>
      </c>
      <c r="Q11" s="14">
        <f>IFERROR(VLOOKUP(M11,'2022'!$B$3:$E$1000,3,FALSE),"")</f>
        <v>5</v>
      </c>
      <c r="R11" s="14">
        <f>IFERROR(VLOOKUP(M11,'2023'!$B$3:$E$1000,3,FALSE),"")</f>
        <v>1</v>
      </c>
      <c r="S11" s="14">
        <f>IFERROR(VLOOKUP(M11,'2024'!$B$3:$E$1000,3,FALSE),"")</f>
        <v>3</v>
      </c>
      <c r="T11" s="14">
        <f>IFERROR(VLOOKUP(M11,'2025'!$B$3:$E$1000,3,FALSE),"")</f>
        <v>1</v>
      </c>
      <c r="U11" s="19">
        <f t="shared" si="2"/>
        <v>19</v>
      </c>
      <c r="V11" s="20">
        <f t="shared" si="3"/>
        <v>2.7142857142857144</v>
      </c>
      <c r="X11" s="13" t="s">
        <v>0</v>
      </c>
      <c r="Y11" s="14">
        <f>IFERROR(VLOOKUP(X11,'2018'!$B$3:$E$1000,4,FALSE),"")</f>
        <v>0</v>
      </c>
      <c r="Z11" s="14">
        <f>IFERROR(VLOOKUP(X11,'2019'!$B$3:$E$1000,4,FALSE),"")</f>
        <v>0</v>
      </c>
      <c r="AA11" s="14">
        <f>IFERROR(VLOOKUP(X11,'2021'!$B$3:$E$1000,4,FALSE),"")</f>
        <v>1</v>
      </c>
      <c r="AB11" s="14">
        <f>IFERROR(VLOOKUP(X11,'2022'!$B$3:$E$1000,4,FALSE),"")</f>
        <v>0</v>
      </c>
      <c r="AC11" s="14">
        <f>IFERROR(VLOOKUP(X11,'2023'!$B$3:$E$1000,4,FALSE),"")</f>
        <v>0</v>
      </c>
      <c r="AD11" s="14">
        <f>IFERROR(VLOOKUP(X11,'2024'!$B$3:$E$1000,4,FALSE),"")</f>
        <v>0</v>
      </c>
      <c r="AE11" s="14">
        <f>IFERROR(VLOOKUP(X11,'2025'!$B$3:$E$1000,4,FALSE),"")</f>
        <v>1</v>
      </c>
      <c r="AF11" s="24">
        <f t="shared" si="4"/>
        <v>2</v>
      </c>
      <c r="AG11" s="25">
        <f t="shared" si="5"/>
        <v>0.2857142857142857</v>
      </c>
    </row>
    <row r="12" spans="2:33" x14ac:dyDescent="0.25">
      <c r="B12" s="13" t="s">
        <v>6</v>
      </c>
      <c r="C12" s="14">
        <f>IFERROR(VLOOKUP(B12,'2018'!$B$3:$E$1000,2,FALSE),"")</f>
        <v>11</v>
      </c>
      <c r="D12" s="14">
        <f>IFERROR(VLOOKUP(B12,'2019'!$B$3:$E$1000,2,FALSE),"")</f>
        <v>11</v>
      </c>
      <c r="E12" s="14">
        <f>IFERROR(VLOOKUP(B12,'2021'!$B$3:$E$1000,2,FALSE),"")</f>
        <v>12</v>
      </c>
      <c r="F12" s="14">
        <f>IFERROR(VLOOKUP(B12,'2022'!$B$3:$E$1000,2,FALSE),"")</f>
        <v>10</v>
      </c>
      <c r="G12" s="14">
        <f>IFERROR(VLOOKUP(B12,'2023'!$B$3:$E$1000,2,FALSE),"")</f>
        <v>12</v>
      </c>
      <c r="H12" s="14">
        <f>IFERROR(VLOOKUP(B12,'2024'!$B$3:$E$1000,2,FALSE),"")</f>
        <v>3</v>
      </c>
      <c r="I12" s="14">
        <f>IFERROR(VLOOKUP(B12,'2025'!$B$3:$E$1000,2,FALSE),"")</f>
        <v>13</v>
      </c>
      <c r="J12" s="15">
        <f t="shared" si="0"/>
        <v>72</v>
      </c>
      <c r="K12" s="16">
        <f t="shared" si="1"/>
        <v>10.285714285714286</v>
      </c>
      <c r="M12" s="13" t="s">
        <v>9</v>
      </c>
      <c r="N12" s="14">
        <f>IFERROR(VLOOKUP(M12,'2018'!$B$3:$E$1000,3,FALSE),"")</f>
        <v>5</v>
      </c>
      <c r="O12" s="14">
        <f>IFERROR(VLOOKUP(M12,'2019'!$B$3:$E$1000,3,FALSE),"")</f>
        <v>1</v>
      </c>
      <c r="P12" s="14">
        <f>IFERROR(VLOOKUP(M12,'2021'!$B$3:$E$1000,3,FALSE),"")</f>
        <v>2</v>
      </c>
      <c r="Q12" s="14">
        <f>IFERROR(VLOOKUP(M12,'2022'!$B$3:$E$1000,3,FALSE),"")</f>
        <v>4</v>
      </c>
      <c r="R12" s="14">
        <f>IFERROR(VLOOKUP(M12,'2023'!$B$3:$E$1000,3,FALSE),"")</f>
        <v>1</v>
      </c>
      <c r="S12" s="14">
        <f>IFERROR(VLOOKUP(M12,'2024'!$B$3:$E$1000,3,FALSE),"")</f>
        <v>3</v>
      </c>
      <c r="T12" s="14">
        <f>IFERROR(VLOOKUP(M12,'2025'!$B$3:$E$1000,3,FALSE),"")</f>
        <v>3</v>
      </c>
      <c r="U12" s="19">
        <f t="shared" si="2"/>
        <v>19</v>
      </c>
      <c r="V12" s="20">
        <f t="shared" si="3"/>
        <v>2.7142857142857144</v>
      </c>
      <c r="X12" s="13" t="s">
        <v>9</v>
      </c>
      <c r="Y12" s="14">
        <f>IFERROR(VLOOKUP(X12,'2018'!$B$3:$E$1000,4,FALSE),"")</f>
        <v>1</v>
      </c>
      <c r="Z12" s="14">
        <f>IFERROR(VLOOKUP(X12,'2019'!$B$3:$E$1000,4,FALSE),"")</f>
        <v>0</v>
      </c>
      <c r="AA12" s="14">
        <f>IFERROR(VLOOKUP(X12,'2021'!$B$3:$E$1000,4,FALSE),"")</f>
        <v>0</v>
      </c>
      <c r="AB12" s="14">
        <f>IFERROR(VLOOKUP(X12,'2022'!$B$3:$E$1000,4,FALSE),"")</f>
        <v>0</v>
      </c>
      <c r="AC12" s="14">
        <f>IFERROR(VLOOKUP(X12,'2023'!$B$3:$E$1000,4,FALSE),"")</f>
        <v>0</v>
      </c>
      <c r="AD12" s="14">
        <f>IFERROR(VLOOKUP(X12,'2024'!$B$3:$E$1000,4,FALSE),"")</f>
        <v>0</v>
      </c>
      <c r="AE12" s="14">
        <f>IFERROR(VLOOKUP(X12,'2025'!$B$3:$E$1000,4,FALSE),"")</f>
        <v>1</v>
      </c>
      <c r="AF12" s="24">
        <f t="shared" si="4"/>
        <v>2</v>
      </c>
      <c r="AG12" s="25">
        <f t="shared" si="5"/>
        <v>0.2857142857142857</v>
      </c>
    </row>
    <row r="13" spans="2:33" x14ac:dyDescent="0.25">
      <c r="B13" s="13" t="s">
        <v>0</v>
      </c>
      <c r="C13" s="14">
        <f>IFERROR(VLOOKUP(B13,'2018'!$B$3:$E$1000,2,FALSE),"")</f>
        <v>9</v>
      </c>
      <c r="D13" s="14">
        <f>IFERROR(VLOOKUP(B13,'2019'!$B$3:$E$1000,2,FALSE),"")</f>
        <v>8</v>
      </c>
      <c r="E13" s="14">
        <f>IFERROR(VLOOKUP(B13,'2021'!$B$3:$E$1000,2,FALSE),"")</f>
        <v>10</v>
      </c>
      <c r="F13" s="14">
        <f>IFERROR(VLOOKUP(B13,'2022'!$B$3:$E$1000,2,FALSE),"")</f>
        <v>10</v>
      </c>
      <c r="G13" s="14">
        <f>IFERROR(VLOOKUP(B13,'2023'!$B$3:$E$1000,2,FALSE),"")</f>
        <v>12</v>
      </c>
      <c r="H13" s="14">
        <f>IFERROR(VLOOKUP(B13,'2024'!$B$3:$E$1000,2,FALSE),"")</f>
        <v>8</v>
      </c>
      <c r="I13" s="14">
        <f>IFERROR(VLOOKUP(B13,'2025'!$B$3:$E$1000,2,FALSE),"")</f>
        <v>8</v>
      </c>
      <c r="J13" s="15">
        <f t="shared" si="0"/>
        <v>65</v>
      </c>
      <c r="K13" s="16">
        <f t="shared" si="1"/>
        <v>9.2857142857142865</v>
      </c>
      <c r="M13" s="13" t="s">
        <v>1</v>
      </c>
      <c r="N13" s="14">
        <f>IFERROR(VLOOKUP(M13,'2018'!$B$3:$E$1000,3,FALSE),"")</f>
        <v>1</v>
      </c>
      <c r="O13" s="14">
        <f>IFERROR(VLOOKUP(M13,'2019'!$B$3:$E$1000,3,FALSE),"")</f>
        <v>5</v>
      </c>
      <c r="P13" s="14">
        <f>IFERROR(VLOOKUP(M13,'2021'!$B$3:$E$1000,3,FALSE),"")</f>
        <v>0</v>
      </c>
      <c r="Q13" s="14">
        <f>IFERROR(VLOOKUP(M13,'2022'!$B$3:$E$1000,3,FALSE),"")</f>
        <v>2</v>
      </c>
      <c r="R13" s="14">
        <f>IFERROR(VLOOKUP(M13,'2023'!$B$3:$E$1000,3,FALSE),"")</f>
        <v>0</v>
      </c>
      <c r="S13" s="14">
        <f>IFERROR(VLOOKUP(M13,'2024'!$B$3:$E$1000,3,FALSE),"")</f>
        <v>3</v>
      </c>
      <c r="T13" s="14">
        <f>IFERROR(VLOOKUP(M13,'2025'!$B$3:$E$1000,3,FALSE),"")</f>
        <v>2</v>
      </c>
      <c r="U13" s="19">
        <f t="shared" si="2"/>
        <v>13</v>
      </c>
      <c r="V13" s="20">
        <f t="shared" si="3"/>
        <v>1.8571428571428572</v>
      </c>
      <c r="X13" s="13" t="s">
        <v>2</v>
      </c>
      <c r="Y13" s="14">
        <f>IFERROR(VLOOKUP(X13,'2018'!$B$3:$E$1000,4,FALSE),"")</f>
        <v>0</v>
      </c>
      <c r="Z13" s="14">
        <f>IFERROR(VLOOKUP(X13,'2019'!$B$3:$E$1000,4,FALSE),"")</f>
        <v>0</v>
      </c>
      <c r="AA13" s="14">
        <f>IFERROR(VLOOKUP(X13,'2021'!$B$3:$E$1000,4,FALSE),"")</f>
        <v>0</v>
      </c>
      <c r="AB13" s="14">
        <f>IFERROR(VLOOKUP(X13,'2022'!$B$3:$E$1000,4,FALSE),"")</f>
        <v>0</v>
      </c>
      <c r="AC13" s="14">
        <f>IFERROR(VLOOKUP(X13,'2023'!$B$3:$E$1000,4,FALSE),"")</f>
        <v>0</v>
      </c>
      <c r="AD13" s="14">
        <f>IFERROR(VLOOKUP(X13,'2024'!$B$3:$E$1000,4,FALSE),"")</f>
        <v>1</v>
      </c>
      <c r="AE13" s="14">
        <f>IFERROR(VLOOKUP(X13,'2025'!$B$3:$E$1000,4,FALSE),"")</f>
        <v>0</v>
      </c>
      <c r="AF13" s="24">
        <f t="shared" si="4"/>
        <v>1</v>
      </c>
      <c r="AG13" s="25">
        <f t="shared" si="5"/>
        <v>0.14285714285714285</v>
      </c>
    </row>
    <row r="14" spans="2:33" x14ac:dyDescent="0.25">
      <c r="B14" s="13" t="s">
        <v>14</v>
      </c>
      <c r="C14" s="14" t="str">
        <f>IFERROR(VLOOKUP(B14,'2018'!$B$3:$E$1000,2,FALSE),"")</f>
        <v/>
      </c>
      <c r="D14" s="14">
        <f>IFERROR(VLOOKUP(B14,'2019'!$B$3:$E$1000,2,FALSE),"")</f>
        <v>11</v>
      </c>
      <c r="E14" s="14">
        <f>IFERROR(VLOOKUP(B14,'2021'!$B$3:$E$1000,2,FALSE),"")</f>
        <v>8</v>
      </c>
      <c r="F14" s="14">
        <f>IFERROR(VLOOKUP(B14,'2022'!$B$3:$E$1000,2,FALSE),"")</f>
        <v>10</v>
      </c>
      <c r="G14" s="14">
        <f>IFERROR(VLOOKUP(B14,'2023'!$B$3:$E$1000,2,FALSE),"")</f>
        <v>10</v>
      </c>
      <c r="H14" s="14">
        <f>IFERROR(VLOOKUP(B14,'2024'!$B$3:$E$1000,2,FALSE),"")</f>
        <v>8</v>
      </c>
      <c r="I14" s="14">
        <f>IFERROR(VLOOKUP(B14,'2025'!$B$3:$E$1000,2,FALSE),"")</f>
        <v>10</v>
      </c>
      <c r="J14" s="15">
        <f t="shared" si="0"/>
        <v>57</v>
      </c>
      <c r="K14" s="16">
        <f t="shared" si="1"/>
        <v>9.5</v>
      </c>
      <c r="M14" s="13" t="s">
        <v>12</v>
      </c>
      <c r="N14" s="14">
        <f>IFERROR(VLOOKUP(M14,'2018'!$B$3:$E$1000,3,FALSE),"")</f>
        <v>1</v>
      </c>
      <c r="O14" s="14">
        <f>IFERROR(VLOOKUP(M14,'2019'!$B$3:$E$1000,3,FALSE),"")</f>
        <v>2</v>
      </c>
      <c r="P14" s="14">
        <f>IFERROR(VLOOKUP(M14,'2021'!$B$3:$E$1000,3,FALSE),"")</f>
        <v>0</v>
      </c>
      <c r="Q14" s="14">
        <f>IFERROR(VLOOKUP(M14,'2022'!$B$3:$E$1000,3,FALSE),"")</f>
        <v>4</v>
      </c>
      <c r="R14" s="14">
        <f>IFERROR(VLOOKUP(M14,'2023'!$B$3:$E$1000,3,FALSE),"")</f>
        <v>1</v>
      </c>
      <c r="S14" s="14">
        <f>IFERROR(VLOOKUP(M14,'2024'!$B$3:$E$1000,3,FALSE),"")</f>
        <v>3</v>
      </c>
      <c r="T14" s="14">
        <f>IFERROR(VLOOKUP(M14,'2025'!$B$3:$E$1000,3,FALSE),"")</f>
        <v>5</v>
      </c>
      <c r="U14" s="19">
        <f t="shared" si="2"/>
        <v>16</v>
      </c>
      <c r="V14" s="20">
        <f t="shared" si="3"/>
        <v>2.2857142857142856</v>
      </c>
      <c r="X14" s="13" t="s">
        <v>19</v>
      </c>
      <c r="Y14" s="14" t="str">
        <f>IFERROR(VLOOKUP(X14,'2018'!$B$3:$E$1000,4,FALSE),"")</f>
        <v/>
      </c>
      <c r="Z14" s="14" t="str">
        <f>IFERROR(VLOOKUP(X14,'2019'!$B$3:$E$1000,4,FALSE),"")</f>
        <v/>
      </c>
      <c r="AA14" s="14">
        <f>IFERROR(VLOOKUP(X14,'2021'!$B$3:$E$1000,4,FALSE),"")</f>
        <v>0</v>
      </c>
      <c r="AB14" s="14">
        <f>IFERROR(VLOOKUP(X14,'2022'!$B$3:$E$1000,4,FALSE),"")</f>
        <v>0</v>
      </c>
      <c r="AC14" s="14">
        <f>IFERROR(VLOOKUP(X14,'2023'!$B$3:$E$1000,4,FALSE),"")</f>
        <v>0</v>
      </c>
      <c r="AD14" s="14">
        <f>IFERROR(VLOOKUP(X14,'2024'!$B$3:$E$1000,4,FALSE),"")</f>
        <v>0</v>
      </c>
      <c r="AE14" s="14">
        <f>IFERROR(VLOOKUP(X14,'2025'!$B$3:$E$1000,4,FALSE),"")</f>
        <v>0</v>
      </c>
      <c r="AF14" s="24">
        <f t="shared" si="4"/>
        <v>0</v>
      </c>
      <c r="AG14" s="25">
        <f t="shared" si="5"/>
        <v>0</v>
      </c>
    </row>
    <row r="15" spans="2:33" x14ac:dyDescent="0.25">
      <c r="B15" s="13" t="s">
        <v>11</v>
      </c>
      <c r="C15" s="14">
        <f>IFERROR(VLOOKUP(B15,'2018'!$B$3:$E$1000,2,FALSE),"")</f>
        <v>7</v>
      </c>
      <c r="D15" s="14">
        <f>IFERROR(VLOOKUP(B15,'2019'!$B$3:$E$1000,2,FALSE),"")</f>
        <v>5</v>
      </c>
      <c r="E15" s="14">
        <f>IFERROR(VLOOKUP(B15,'2021'!$B$3:$E$1000,2,FALSE),"")</f>
        <v>12</v>
      </c>
      <c r="F15" s="14">
        <f>IFERROR(VLOOKUP(B15,'2022'!$B$3:$E$1000,2,FALSE),"")</f>
        <v>9</v>
      </c>
      <c r="G15" s="14">
        <f>IFERROR(VLOOKUP(B15,'2023'!$B$3:$E$1000,2,FALSE),"")</f>
        <v>7</v>
      </c>
      <c r="H15" s="14">
        <f>IFERROR(VLOOKUP(B15,'2024'!$B$3:$E$1000,2,FALSE),"")</f>
        <v>12</v>
      </c>
      <c r="I15" s="14">
        <f>IFERROR(VLOOKUP(B15,'2025'!$B$3:$E$1000,2,FALSE),"")</f>
        <v>13</v>
      </c>
      <c r="J15" s="15">
        <f t="shared" si="0"/>
        <v>65</v>
      </c>
      <c r="K15" s="16">
        <f t="shared" si="1"/>
        <v>9.2857142857142865</v>
      </c>
      <c r="M15" s="13" t="s">
        <v>10</v>
      </c>
      <c r="N15" s="14">
        <f>IFERROR(VLOOKUP(M15,'2018'!$B$3:$E$1000,3,FALSE),"")</f>
        <v>1</v>
      </c>
      <c r="O15" s="14">
        <f>IFERROR(VLOOKUP(M15,'2019'!$B$3:$E$1000,3,FALSE),"")</f>
        <v>2</v>
      </c>
      <c r="P15" s="14" t="str">
        <f>IFERROR(VLOOKUP(M15,'2021'!$B$3:$E$1000,3,FALSE),"")</f>
        <v/>
      </c>
      <c r="Q15" s="14" t="str">
        <f>IFERROR(VLOOKUP(M15,'2022'!$B$3:$E$1000,3,FALSE),"")</f>
        <v/>
      </c>
      <c r="R15" s="14" t="str">
        <f>IFERROR(VLOOKUP(M15,'2023'!$B$3:$E$1000,3,FALSE),"")</f>
        <v/>
      </c>
      <c r="S15" s="14" t="str">
        <f>IFERROR(VLOOKUP(M15,'2024'!$B$3:$E$1000,3,FALSE),"")</f>
        <v/>
      </c>
      <c r="T15" s="14" t="str">
        <f>IFERROR(VLOOKUP(M15,'2025'!$B$3:$E$1000,3,FALSE),"")</f>
        <v/>
      </c>
      <c r="U15" s="19">
        <f t="shared" si="2"/>
        <v>3</v>
      </c>
      <c r="V15" s="20">
        <f t="shared" si="3"/>
        <v>1.5</v>
      </c>
      <c r="X15" s="13" t="s">
        <v>20</v>
      </c>
      <c r="Y15" s="14" t="str">
        <f>IFERROR(VLOOKUP(X15,'2018'!$B$3:$E$1000,4,FALSE),"")</f>
        <v/>
      </c>
      <c r="Z15" s="14" t="str">
        <f>IFERROR(VLOOKUP(X15,'2019'!$B$3:$E$1000,4,FALSE),"")</f>
        <v/>
      </c>
      <c r="AA15" s="14" t="str">
        <f>IFERROR(VLOOKUP(X15,'2021'!$B$3:$E$1000,4,FALSE),"")</f>
        <v/>
      </c>
      <c r="AB15" s="14" t="str">
        <f>IFERROR(VLOOKUP(X15,'2022'!$B$3:$E$1000,4,FALSE),"")</f>
        <v/>
      </c>
      <c r="AC15" s="14">
        <f>IFERROR(VLOOKUP(X15,'2023'!$B$3:$E$1000,4,FALSE),"")</f>
        <v>0</v>
      </c>
      <c r="AD15" s="14">
        <f>IFERROR(VLOOKUP(X15,'2024'!$B$3:$E$1000,4,FALSE),"")</f>
        <v>0</v>
      </c>
      <c r="AE15" s="14">
        <f>IFERROR(VLOOKUP(X15,'2025'!$B$3:$E$1000,4,FALSE),"")</f>
        <v>0</v>
      </c>
      <c r="AF15" s="24">
        <f t="shared" si="4"/>
        <v>0</v>
      </c>
      <c r="AG15" s="25">
        <f t="shared" si="5"/>
        <v>0</v>
      </c>
    </row>
    <row r="16" spans="2:33" x14ac:dyDescent="0.25">
      <c r="B16" s="13" t="s">
        <v>19</v>
      </c>
      <c r="C16" s="14" t="str">
        <f>IFERROR(VLOOKUP(B16,'2018'!$B$3:$E$1000,2,FALSE),"")</f>
        <v/>
      </c>
      <c r="D16" s="14" t="str">
        <f>IFERROR(VLOOKUP(B16,'2019'!$B$3:$E$1000,2,FALSE),"")</f>
        <v/>
      </c>
      <c r="E16" s="14">
        <f>IFERROR(VLOOKUP(B16,'2021'!$B$3:$E$1000,2,FALSE),"")</f>
        <v>8</v>
      </c>
      <c r="F16" s="14">
        <f>IFERROR(VLOOKUP(B16,'2022'!$B$3:$E$1000,2,FALSE),"")</f>
        <v>3</v>
      </c>
      <c r="G16" s="14">
        <f>IFERROR(VLOOKUP(B16,'2023'!$B$3:$E$1000,2,FALSE),"")</f>
        <v>6</v>
      </c>
      <c r="H16" s="14">
        <f>IFERROR(VLOOKUP(B16,'2024'!$B$3:$E$1000,2,FALSE),"")</f>
        <v>14</v>
      </c>
      <c r="I16" s="14">
        <f>IFERROR(VLOOKUP(B16,'2025'!$B$3:$E$1000,2,FALSE),"")</f>
        <v>11</v>
      </c>
      <c r="J16" s="15">
        <f t="shared" si="0"/>
        <v>42</v>
      </c>
      <c r="K16" s="16">
        <f t="shared" si="1"/>
        <v>8.4</v>
      </c>
      <c r="M16" s="13" t="s">
        <v>15</v>
      </c>
      <c r="N16" s="14">
        <f>IFERROR(VLOOKUP(M16,'2018'!$B$3:$E$1000,3,FALSE),"")</f>
        <v>1</v>
      </c>
      <c r="O16" s="14" t="str">
        <f>IFERROR(VLOOKUP(M16,'2019'!$B$3:$E$1000,3,FALSE),"")</f>
        <v/>
      </c>
      <c r="P16" s="14" t="str">
        <f>IFERROR(VLOOKUP(M16,'2021'!$B$3:$E$1000,3,FALSE),"")</f>
        <v/>
      </c>
      <c r="Q16" s="14" t="str">
        <f>IFERROR(VLOOKUP(M16,'2022'!$B$3:$E$1000,3,FALSE),"")</f>
        <v/>
      </c>
      <c r="R16" s="14" t="str">
        <f>IFERROR(VLOOKUP(M16,'2023'!$B$3:$E$1000,3,FALSE),"")</f>
        <v/>
      </c>
      <c r="S16" s="14" t="str">
        <f>IFERROR(VLOOKUP(M16,'2024'!$B$3:$E$1000,3,FALSE),"")</f>
        <v/>
      </c>
      <c r="T16" s="14" t="str">
        <f>IFERROR(VLOOKUP(M16,'2025'!$B$3:$E$1000,3,FALSE),"")</f>
        <v/>
      </c>
      <c r="U16" s="19">
        <f t="shared" si="2"/>
        <v>1</v>
      </c>
      <c r="V16" s="20">
        <f t="shared" si="3"/>
        <v>1</v>
      </c>
      <c r="X16" s="13" t="s">
        <v>13</v>
      </c>
      <c r="Y16" s="14">
        <f>IFERROR(VLOOKUP(X16,'2018'!$B$3:$E$1000,4,FALSE),"")</f>
        <v>0</v>
      </c>
      <c r="Z16" s="14">
        <f>IFERROR(VLOOKUP(X16,'2019'!$B$3:$E$1000,4,FALSE),"")</f>
        <v>0</v>
      </c>
      <c r="AA16" s="14">
        <f>IFERROR(VLOOKUP(X16,'2021'!$B$3:$E$1000,4,FALSE),"")</f>
        <v>0</v>
      </c>
      <c r="AB16" s="14">
        <f>IFERROR(VLOOKUP(X16,'2022'!$B$3:$E$1000,4,FALSE),"")</f>
        <v>0</v>
      </c>
      <c r="AC16" s="14" t="str">
        <f>IFERROR(VLOOKUP(X16,'2023'!$B$3:$E$1000,4,FALSE),"")</f>
        <v/>
      </c>
      <c r="AD16" s="14" t="str">
        <f>IFERROR(VLOOKUP(X16,'2024'!$B$3:$E$1000,4,FALSE),"")</f>
        <v/>
      </c>
      <c r="AE16" s="14" t="str">
        <f>IFERROR(VLOOKUP(X16,'2025'!$B$3:$E$1000,4,FALSE),"")</f>
        <v/>
      </c>
      <c r="AF16" s="24">
        <f t="shared" si="4"/>
        <v>0</v>
      </c>
      <c r="AG16" s="25">
        <f t="shared" si="5"/>
        <v>0</v>
      </c>
    </row>
    <row r="17" spans="2:33" x14ac:dyDescent="0.25">
      <c r="B17" s="13" t="s">
        <v>7</v>
      </c>
      <c r="C17" s="14">
        <f>IFERROR(VLOOKUP(B17,'2018'!$B$3:$E$1000,2,FALSE),"")</f>
        <v>5</v>
      </c>
      <c r="D17" s="14">
        <f>IFERROR(VLOOKUP(B17,'2019'!$B$3:$E$1000,2,FALSE),"")</f>
        <v>6</v>
      </c>
      <c r="E17" s="14">
        <f>IFERROR(VLOOKUP(B17,'2021'!$B$3:$E$1000,2,FALSE),"")</f>
        <v>6</v>
      </c>
      <c r="F17" s="14">
        <f>IFERROR(VLOOKUP(B17,'2022'!$B$3:$E$1000,2,FALSE),"")</f>
        <v>6</v>
      </c>
      <c r="G17" s="14">
        <f>IFERROR(VLOOKUP(B17,'2023'!$B$3:$E$1000,2,FALSE),"")</f>
        <v>5</v>
      </c>
      <c r="H17" s="14">
        <f>IFERROR(VLOOKUP(B17,'2024'!$B$3:$E$1000,2,FALSE),"")</f>
        <v>5</v>
      </c>
      <c r="I17" s="14">
        <f>IFERROR(VLOOKUP(B17,'2025'!$B$3:$E$1000,2,FALSE),"")</f>
        <v>10</v>
      </c>
      <c r="J17" s="15">
        <f t="shared" si="0"/>
        <v>43</v>
      </c>
      <c r="K17" s="16">
        <f t="shared" si="1"/>
        <v>6.1428571428571432</v>
      </c>
      <c r="M17" s="13" t="s">
        <v>13</v>
      </c>
      <c r="N17" s="14">
        <f>IFERROR(VLOOKUP(M17,'2018'!$B$3:$E$1000,3,FALSE),"")</f>
        <v>0</v>
      </c>
      <c r="O17" s="14">
        <f>IFERROR(VLOOKUP(M17,'2019'!$B$3:$E$1000,3,FALSE),"")</f>
        <v>0</v>
      </c>
      <c r="P17" s="14">
        <f>IFERROR(VLOOKUP(M17,'2021'!$B$3:$E$1000,3,FALSE),"")</f>
        <v>1</v>
      </c>
      <c r="Q17" s="14">
        <f>IFERROR(VLOOKUP(M17,'2022'!$B$3:$E$1000,3,FALSE),"")</f>
        <v>0</v>
      </c>
      <c r="R17" s="14" t="str">
        <f>IFERROR(VLOOKUP(M17,'2023'!$B$3:$E$1000,3,FALSE),"")</f>
        <v/>
      </c>
      <c r="S17" s="14" t="str">
        <f>IFERROR(VLOOKUP(M17,'2024'!$B$3:$E$1000,3,FALSE),"")</f>
        <v/>
      </c>
      <c r="T17" s="14" t="str">
        <f>IFERROR(VLOOKUP(M17,'2025'!$B$3:$E$1000,3,FALSE),"")</f>
        <v/>
      </c>
      <c r="U17" s="19">
        <f t="shared" si="2"/>
        <v>1</v>
      </c>
      <c r="V17" s="20">
        <f t="shared" si="3"/>
        <v>0.25</v>
      </c>
      <c r="X17" s="13" t="s">
        <v>10</v>
      </c>
      <c r="Y17" s="14">
        <f>IFERROR(VLOOKUP(X17,'2018'!$B$3:$E$1000,4,FALSE),"")</f>
        <v>0</v>
      </c>
      <c r="Z17" s="14">
        <f>IFERROR(VLOOKUP(X17,'2019'!$B$3:$E$1000,4,FALSE),"")</f>
        <v>0</v>
      </c>
      <c r="AA17" s="14" t="str">
        <f>IFERROR(VLOOKUP(X17,'2021'!$B$3:$E$1000,4,FALSE),"")</f>
        <v/>
      </c>
      <c r="AB17" s="14" t="str">
        <f>IFERROR(VLOOKUP(X17,'2022'!$B$3:$E$1000,4,FALSE),"")</f>
        <v/>
      </c>
      <c r="AC17" s="14" t="str">
        <f>IFERROR(VLOOKUP(X17,'2023'!$B$3:$E$1000,4,FALSE),"")</f>
        <v/>
      </c>
      <c r="AD17" s="14" t="str">
        <f>IFERROR(VLOOKUP(X17,'2024'!$B$3:$E$1000,4,FALSE),"")</f>
        <v/>
      </c>
      <c r="AE17" s="14" t="str">
        <f>IFERROR(VLOOKUP(X17,'2025'!$B$3:$E$1000,4,FALSE),"")</f>
        <v/>
      </c>
      <c r="AF17" s="24">
        <f t="shared" si="4"/>
        <v>0</v>
      </c>
      <c r="AG17" s="25">
        <f t="shared" si="5"/>
        <v>0</v>
      </c>
    </row>
  </sheetData>
  <sortState xmlns:xlrd2="http://schemas.microsoft.com/office/spreadsheetml/2017/richdata2" ref="B14:H17">
    <sortCondition ref="B14:B17"/>
  </sortState>
  <phoneticPr fontId="11" type="noConversion"/>
  <conditionalFormatting sqref="X2:X17">
    <cfRule type="duplicateValues" dxfId="0" priority="1"/>
  </conditionalFormatting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D13B-48C0-4EB8-8523-76114F3DAB67}">
  <dimension ref="B2:E15"/>
  <sheetViews>
    <sheetView workbookViewId="0">
      <selection activeCell="E26" sqref="E26"/>
    </sheetView>
  </sheetViews>
  <sheetFormatPr defaultRowHeight="15" x14ac:dyDescent="0.25"/>
  <cols>
    <col min="2" max="2" width="9.140625" style="1"/>
    <col min="3" max="5" width="9.140625" style="4"/>
  </cols>
  <sheetData>
    <row r="2" spans="2:5" s="2" customFormat="1" x14ac:dyDescent="0.25">
      <c r="C2" s="3" t="s">
        <v>3</v>
      </c>
      <c r="D2" s="3" t="s">
        <v>4</v>
      </c>
      <c r="E2" s="3" t="s">
        <v>5</v>
      </c>
    </row>
    <row r="3" spans="2:5" x14ac:dyDescent="0.25">
      <c r="B3" s="1" t="s">
        <v>0</v>
      </c>
      <c r="C3" s="4">
        <v>9</v>
      </c>
      <c r="D3" s="4">
        <v>4</v>
      </c>
      <c r="E3" s="4">
        <v>0</v>
      </c>
    </row>
    <row r="4" spans="2:5" x14ac:dyDescent="0.25">
      <c r="B4" s="1" t="s">
        <v>2</v>
      </c>
      <c r="C4" s="4">
        <v>10</v>
      </c>
      <c r="D4" s="4">
        <v>3</v>
      </c>
      <c r="E4" s="4">
        <v>0</v>
      </c>
    </row>
    <row r="5" spans="2:5" x14ac:dyDescent="0.25">
      <c r="B5" s="1" t="s">
        <v>1</v>
      </c>
      <c r="C5" s="4">
        <v>12</v>
      </c>
      <c r="D5" s="4">
        <v>1</v>
      </c>
      <c r="E5" s="4">
        <v>0</v>
      </c>
    </row>
    <row r="6" spans="2:5" x14ac:dyDescent="0.25">
      <c r="B6" s="1" t="s">
        <v>6</v>
      </c>
      <c r="C6" s="4">
        <v>11</v>
      </c>
      <c r="D6" s="4">
        <v>2</v>
      </c>
      <c r="E6" s="4">
        <v>0</v>
      </c>
    </row>
    <row r="7" spans="2:5" x14ac:dyDescent="0.25">
      <c r="B7" s="1" t="s">
        <v>12</v>
      </c>
      <c r="C7" s="4">
        <v>12</v>
      </c>
      <c r="D7" s="4">
        <v>1</v>
      </c>
      <c r="E7" s="4">
        <v>0</v>
      </c>
    </row>
    <row r="8" spans="2:5" x14ac:dyDescent="0.25">
      <c r="B8" s="1" t="s">
        <v>13</v>
      </c>
      <c r="C8" s="4">
        <v>13</v>
      </c>
      <c r="D8" s="4">
        <v>0</v>
      </c>
      <c r="E8" s="4">
        <v>0</v>
      </c>
    </row>
    <row r="9" spans="2:5" x14ac:dyDescent="0.25">
      <c r="B9" s="1" t="s">
        <v>10</v>
      </c>
      <c r="C9" s="4">
        <v>12</v>
      </c>
      <c r="D9" s="4">
        <v>1</v>
      </c>
      <c r="E9" s="4">
        <v>0</v>
      </c>
    </row>
    <row r="10" spans="2:5" x14ac:dyDescent="0.25">
      <c r="B10" s="1" t="s">
        <v>9</v>
      </c>
      <c r="C10" s="4">
        <v>7</v>
      </c>
      <c r="D10" s="4">
        <v>5</v>
      </c>
      <c r="E10" s="4">
        <v>1</v>
      </c>
    </row>
    <row r="11" spans="2:5" x14ac:dyDescent="0.25">
      <c r="B11" s="1" t="s">
        <v>11</v>
      </c>
      <c r="C11" s="4">
        <v>7</v>
      </c>
      <c r="D11" s="4">
        <v>5</v>
      </c>
      <c r="E11" s="4">
        <v>1</v>
      </c>
    </row>
    <row r="12" spans="2:5" x14ac:dyDescent="0.25">
      <c r="B12" s="1" t="s">
        <v>7</v>
      </c>
      <c r="C12" s="4">
        <v>5</v>
      </c>
      <c r="D12" s="4">
        <v>5</v>
      </c>
      <c r="E12" s="4">
        <v>3</v>
      </c>
    </row>
    <row r="13" spans="2:5" x14ac:dyDescent="0.25">
      <c r="B13" s="1" t="s">
        <v>8</v>
      </c>
      <c r="C13" s="4">
        <v>11</v>
      </c>
      <c r="D13" s="4">
        <v>1</v>
      </c>
      <c r="E13" s="4">
        <v>1</v>
      </c>
    </row>
    <row r="14" spans="2:5" x14ac:dyDescent="0.25">
      <c r="B14" s="1" t="s">
        <v>15</v>
      </c>
      <c r="C14" s="5">
        <v>10</v>
      </c>
      <c r="D14" s="5">
        <v>1</v>
      </c>
      <c r="E14" s="5">
        <v>2</v>
      </c>
    </row>
    <row r="15" spans="2:5" x14ac:dyDescent="0.25">
      <c r="C15" s="4">
        <f>SUM(C3:C14)</f>
        <v>119</v>
      </c>
      <c r="D15" s="4">
        <f t="shared" ref="D15:E15" si="0">SUM(D3:D14)</f>
        <v>29</v>
      </c>
      <c r="E15" s="4">
        <f t="shared" si="0"/>
        <v>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4F09-4E3F-4059-B686-79E3F398C244}">
  <dimension ref="B2:E15"/>
  <sheetViews>
    <sheetView workbookViewId="0">
      <selection activeCell="B3" sqref="B3:B14"/>
    </sheetView>
  </sheetViews>
  <sheetFormatPr defaultRowHeight="15" x14ac:dyDescent="0.25"/>
  <cols>
    <col min="2" max="2" width="9.140625" style="1"/>
    <col min="3" max="5" width="9.140625" style="4"/>
  </cols>
  <sheetData>
    <row r="2" spans="2:5" s="2" customFormat="1" x14ac:dyDescent="0.25">
      <c r="C2" s="3" t="s">
        <v>3</v>
      </c>
      <c r="D2" s="3" t="s">
        <v>4</v>
      </c>
      <c r="E2" s="3" t="s">
        <v>5</v>
      </c>
    </row>
    <row r="3" spans="2:5" x14ac:dyDescent="0.25">
      <c r="B3" s="1" t="s">
        <v>0</v>
      </c>
      <c r="C3" s="4">
        <v>8</v>
      </c>
      <c r="D3" s="4">
        <v>5</v>
      </c>
      <c r="E3" s="4">
        <v>0</v>
      </c>
    </row>
    <row r="4" spans="2:5" x14ac:dyDescent="0.25">
      <c r="B4" s="1" t="s">
        <v>2</v>
      </c>
      <c r="C4" s="4">
        <v>6</v>
      </c>
      <c r="D4" s="4">
        <v>7</v>
      </c>
      <c r="E4" s="4">
        <v>0</v>
      </c>
    </row>
    <row r="5" spans="2:5" x14ac:dyDescent="0.25">
      <c r="B5" s="1" t="s">
        <v>6</v>
      </c>
      <c r="C5" s="4">
        <v>11</v>
      </c>
      <c r="D5" s="4">
        <v>2</v>
      </c>
      <c r="E5" s="4">
        <v>0</v>
      </c>
    </row>
    <row r="6" spans="2:5" x14ac:dyDescent="0.25">
      <c r="B6" s="1" t="s">
        <v>7</v>
      </c>
      <c r="C6" s="4">
        <v>6</v>
      </c>
      <c r="D6" s="4">
        <v>7</v>
      </c>
      <c r="E6" s="4">
        <v>0</v>
      </c>
    </row>
    <row r="7" spans="2:5" x14ac:dyDescent="0.25">
      <c r="B7" s="1" t="s">
        <v>8</v>
      </c>
      <c r="C7" s="4">
        <v>7</v>
      </c>
      <c r="D7" s="4">
        <v>6</v>
      </c>
      <c r="E7" s="4">
        <v>0</v>
      </c>
    </row>
    <row r="8" spans="2:5" x14ac:dyDescent="0.25">
      <c r="B8" s="1" t="s">
        <v>9</v>
      </c>
      <c r="C8" s="4">
        <v>12</v>
      </c>
      <c r="D8" s="4">
        <v>1</v>
      </c>
      <c r="E8" s="4">
        <v>0</v>
      </c>
    </row>
    <row r="9" spans="2:5" x14ac:dyDescent="0.25">
      <c r="B9" s="1" t="s">
        <v>1</v>
      </c>
      <c r="C9" s="4">
        <v>8</v>
      </c>
      <c r="D9" s="4">
        <v>5</v>
      </c>
      <c r="E9" s="4">
        <v>0</v>
      </c>
    </row>
    <row r="10" spans="2:5" x14ac:dyDescent="0.25">
      <c r="B10" s="1" t="s">
        <v>10</v>
      </c>
      <c r="C10" s="4">
        <v>11</v>
      </c>
      <c r="D10" s="4">
        <v>2</v>
      </c>
      <c r="E10" s="4">
        <v>0</v>
      </c>
    </row>
    <row r="11" spans="2:5" x14ac:dyDescent="0.25">
      <c r="B11" s="1" t="s">
        <v>11</v>
      </c>
      <c r="C11" s="4">
        <v>5</v>
      </c>
      <c r="D11" s="4">
        <v>7</v>
      </c>
      <c r="E11" s="4">
        <v>1</v>
      </c>
    </row>
    <row r="12" spans="2:5" x14ac:dyDescent="0.25">
      <c r="B12" s="1" t="s">
        <v>12</v>
      </c>
      <c r="C12" s="4">
        <v>11</v>
      </c>
      <c r="D12" s="4">
        <v>2</v>
      </c>
      <c r="E12" s="4">
        <v>0</v>
      </c>
    </row>
    <row r="13" spans="2:5" x14ac:dyDescent="0.25">
      <c r="B13" s="1" t="s">
        <v>13</v>
      </c>
      <c r="C13" s="4">
        <v>13</v>
      </c>
      <c r="D13" s="4">
        <v>0</v>
      </c>
      <c r="E13" s="4">
        <v>0</v>
      </c>
    </row>
    <row r="14" spans="2:5" x14ac:dyDescent="0.25">
      <c r="B14" s="1" t="s">
        <v>14</v>
      </c>
      <c r="C14" s="5">
        <v>11</v>
      </c>
      <c r="D14" s="5">
        <v>2</v>
      </c>
      <c r="E14" s="5">
        <v>0</v>
      </c>
    </row>
    <row r="15" spans="2:5" x14ac:dyDescent="0.25">
      <c r="C15" s="4">
        <f>SUM(C3:C14)</f>
        <v>109</v>
      </c>
      <c r="D15" s="4">
        <f t="shared" ref="D15:E15" si="0">SUM(D3:D14)</f>
        <v>46</v>
      </c>
      <c r="E15" s="4">
        <f t="shared" si="0"/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1955-DBF1-487C-AB5E-B709AE54F287}">
  <dimension ref="A2:E15"/>
  <sheetViews>
    <sheetView workbookViewId="0">
      <selection activeCell="B3" sqref="B3:B14"/>
    </sheetView>
  </sheetViews>
  <sheetFormatPr defaultRowHeight="15" x14ac:dyDescent="0.25"/>
  <cols>
    <col min="1" max="1" width="9.140625" style="9"/>
    <col min="2" max="2" width="9.140625" style="1"/>
    <col min="3" max="5" width="9.140625" style="4"/>
  </cols>
  <sheetData>
    <row r="2" spans="1:5" s="2" customFormat="1" x14ac:dyDescent="0.25">
      <c r="A2" s="8"/>
      <c r="C2" s="3" t="s">
        <v>3</v>
      </c>
      <c r="D2" s="3" t="s">
        <v>4</v>
      </c>
      <c r="E2" s="3" t="s">
        <v>5</v>
      </c>
    </row>
    <row r="3" spans="1:5" x14ac:dyDescent="0.25">
      <c r="B3" s="1" t="s">
        <v>0</v>
      </c>
      <c r="C3" s="4">
        <v>10</v>
      </c>
      <c r="D3" s="4">
        <v>3</v>
      </c>
      <c r="E3" s="4">
        <v>1</v>
      </c>
    </row>
    <row r="4" spans="1:5" x14ac:dyDescent="0.25">
      <c r="B4" s="1" t="s">
        <v>2</v>
      </c>
      <c r="C4" s="4">
        <v>6</v>
      </c>
      <c r="D4" s="4">
        <v>8</v>
      </c>
      <c r="E4" s="4">
        <v>0</v>
      </c>
    </row>
    <row r="5" spans="1:5" x14ac:dyDescent="0.25">
      <c r="B5" s="1" t="s">
        <v>6</v>
      </c>
      <c r="C5" s="4">
        <v>12</v>
      </c>
      <c r="D5" s="4">
        <v>0</v>
      </c>
      <c r="E5" s="4">
        <v>2</v>
      </c>
    </row>
    <row r="6" spans="1:5" x14ac:dyDescent="0.25">
      <c r="B6" s="1" t="s">
        <v>7</v>
      </c>
      <c r="C6" s="4">
        <v>6</v>
      </c>
      <c r="D6" s="4">
        <v>7</v>
      </c>
      <c r="E6" s="4">
        <v>1</v>
      </c>
    </row>
    <row r="7" spans="1:5" x14ac:dyDescent="0.25">
      <c r="B7" s="1" t="s">
        <v>8</v>
      </c>
      <c r="C7" s="4">
        <v>12</v>
      </c>
      <c r="D7" s="4">
        <v>2</v>
      </c>
      <c r="E7" s="4">
        <v>0</v>
      </c>
    </row>
    <row r="8" spans="1:5" x14ac:dyDescent="0.25">
      <c r="B8" s="1" t="s">
        <v>9</v>
      </c>
      <c r="C8" s="4">
        <v>12</v>
      </c>
      <c r="D8" s="4">
        <v>2</v>
      </c>
      <c r="E8" s="4">
        <v>0</v>
      </c>
    </row>
    <row r="9" spans="1:5" x14ac:dyDescent="0.25">
      <c r="B9" s="1" t="s">
        <v>1</v>
      </c>
      <c r="C9" s="4">
        <v>13</v>
      </c>
      <c r="D9" s="4">
        <v>0</v>
      </c>
      <c r="E9" s="4">
        <v>1</v>
      </c>
    </row>
    <row r="10" spans="1:5" x14ac:dyDescent="0.25">
      <c r="B10" s="1" t="s">
        <v>19</v>
      </c>
      <c r="C10" s="4">
        <v>8</v>
      </c>
      <c r="D10" s="4">
        <v>6</v>
      </c>
      <c r="E10" s="4">
        <v>0</v>
      </c>
    </row>
    <row r="11" spans="1:5" x14ac:dyDescent="0.25">
      <c r="B11" s="1" t="s">
        <v>11</v>
      </c>
      <c r="C11" s="4">
        <v>12</v>
      </c>
      <c r="D11" s="4">
        <v>2</v>
      </c>
      <c r="E11" s="4">
        <v>0</v>
      </c>
    </row>
    <row r="12" spans="1:5" x14ac:dyDescent="0.25">
      <c r="B12" s="1" t="s">
        <v>12</v>
      </c>
      <c r="C12" s="4">
        <v>13</v>
      </c>
      <c r="D12" s="4">
        <v>0</v>
      </c>
      <c r="E12" s="4">
        <v>1</v>
      </c>
    </row>
    <row r="13" spans="1:5" x14ac:dyDescent="0.25">
      <c r="B13" s="1" t="s">
        <v>13</v>
      </c>
      <c r="C13" s="4">
        <v>13</v>
      </c>
      <c r="D13" s="4">
        <v>1</v>
      </c>
      <c r="E13" s="4">
        <v>0</v>
      </c>
    </row>
    <row r="14" spans="1:5" x14ac:dyDescent="0.25">
      <c r="B14" s="1" t="s">
        <v>14</v>
      </c>
      <c r="C14" s="5">
        <v>8</v>
      </c>
      <c r="D14" s="5">
        <v>6</v>
      </c>
      <c r="E14" s="5">
        <v>0</v>
      </c>
    </row>
    <row r="15" spans="1:5" x14ac:dyDescent="0.25">
      <c r="C15" s="4">
        <f>SUM(C3:C14)</f>
        <v>125</v>
      </c>
      <c r="D15" s="4">
        <f t="shared" ref="D15:E15" si="0">SUM(D3:D14)</f>
        <v>37</v>
      </c>
      <c r="E15" s="4">
        <f t="shared" si="0"/>
        <v>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8A9F-F2C6-4DAA-A87F-F240E027F77B}">
  <dimension ref="A2:E15"/>
  <sheetViews>
    <sheetView workbookViewId="0">
      <selection activeCell="B3" sqref="B3:B14"/>
    </sheetView>
  </sheetViews>
  <sheetFormatPr defaultRowHeight="15" x14ac:dyDescent="0.25"/>
  <cols>
    <col min="1" max="1" width="9.140625" style="9"/>
    <col min="2" max="2" width="9.140625" style="1"/>
    <col min="3" max="5" width="9.140625" style="4"/>
  </cols>
  <sheetData>
    <row r="2" spans="1:5" s="2" customFormat="1" x14ac:dyDescent="0.25">
      <c r="A2" s="8"/>
      <c r="C2" s="3" t="s">
        <v>3</v>
      </c>
      <c r="D2" s="3" t="s">
        <v>4</v>
      </c>
      <c r="E2" s="3" t="s">
        <v>5</v>
      </c>
    </row>
    <row r="3" spans="1:5" x14ac:dyDescent="0.25">
      <c r="B3" s="1" t="s">
        <v>0</v>
      </c>
      <c r="C3" s="4">
        <v>10</v>
      </c>
      <c r="D3" s="4">
        <v>4</v>
      </c>
      <c r="E3" s="4">
        <v>0</v>
      </c>
    </row>
    <row r="4" spans="1:5" x14ac:dyDescent="0.25">
      <c r="B4" s="1" t="s">
        <v>2</v>
      </c>
      <c r="C4" s="4">
        <v>14</v>
      </c>
      <c r="D4" s="4">
        <v>0</v>
      </c>
      <c r="E4" s="4">
        <v>0</v>
      </c>
    </row>
    <row r="5" spans="1:5" x14ac:dyDescent="0.25">
      <c r="B5" s="1" t="s">
        <v>6</v>
      </c>
      <c r="C5" s="4">
        <v>10</v>
      </c>
      <c r="D5" s="4">
        <v>4</v>
      </c>
      <c r="E5" s="4">
        <v>0</v>
      </c>
    </row>
    <row r="6" spans="1:5" x14ac:dyDescent="0.25">
      <c r="B6" s="1" t="s">
        <v>7</v>
      </c>
      <c r="C6" s="4">
        <v>6</v>
      </c>
      <c r="D6" s="4">
        <v>7</v>
      </c>
      <c r="E6" s="4">
        <v>1</v>
      </c>
    </row>
    <row r="7" spans="1:5" x14ac:dyDescent="0.25">
      <c r="B7" s="1" t="s">
        <v>8</v>
      </c>
      <c r="C7" s="4">
        <v>8</v>
      </c>
      <c r="D7" s="4">
        <v>5</v>
      </c>
      <c r="E7" s="4">
        <v>1</v>
      </c>
    </row>
    <row r="8" spans="1:5" x14ac:dyDescent="0.25">
      <c r="B8" s="1" t="s">
        <v>9</v>
      </c>
      <c r="C8" s="4">
        <v>10</v>
      </c>
      <c r="D8" s="4">
        <v>4</v>
      </c>
      <c r="E8" s="4">
        <v>0</v>
      </c>
    </row>
    <row r="9" spans="1:5" x14ac:dyDescent="0.25">
      <c r="B9" s="1" t="s">
        <v>1</v>
      </c>
      <c r="C9" s="4">
        <v>12</v>
      </c>
      <c r="D9" s="4">
        <v>2</v>
      </c>
      <c r="E9" s="4">
        <v>0</v>
      </c>
    </row>
    <row r="10" spans="1:5" x14ac:dyDescent="0.25">
      <c r="B10" s="1" t="s">
        <v>19</v>
      </c>
      <c r="C10" s="4">
        <v>3</v>
      </c>
      <c r="D10" s="4">
        <v>11</v>
      </c>
      <c r="E10" s="4">
        <v>0</v>
      </c>
    </row>
    <row r="11" spans="1:5" x14ac:dyDescent="0.25">
      <c r="B11" s="1" t="s">
        <v>11</v>
      </c>
      <c r="C11" s="4">
        <v>9</v>
      </c>
      <c r="D11" s="4">
        <v>5</v>
      </c>
      <c r="E11" s="4">
        <v>0</v>
      </c>
    </row>
    <row r="12" spans="1:5" x14ac:dyDescent="0.25">
      <c r="B12" s="1" t="s">
        <v>12</v>
      </c>
      <c r="C12" s="4">
        <v>8</v>
      </c>
      <c r="D12" s="4">
        <v>4</v>
      </c>
      <c r="E12" s="4">
        <v>2</v>
      </c>
    </row>
    <row r="13" spans="1:5" x14ac:dyDescent="0.25">
      <c r="B13" s="1" t="s">
        <v>13</v>
      </c>
      <c r="C13" s="4">
        <v>14</v>
      </c>
      <c r="D13" s="4">
        <v>0</v>
      </c>
      <c r="E13" s="4">
        <v>0</v>
      </c>
    </row>
    <row r="14" spans="1:5" x14ac:dyDescent="0.25">
      <c r="B14" s="1" t="s">
        <v>14</v>
      </c>
      <c r="C14" s="5">
        <v>10</v>
      </c>
      <c r="D14" s="5">
        <v>3</v>
      </c>
      <c r="E14" s="5">
        <v>1</v>
      </c>
    </row>
    <row r="15" spans="1:5" x14ac:dyDescent="0.25">
      <c r="C15" s="4">
        <f>SUM(C3:C14)</f>
        <v>114</v>
      </c>
      <c r="D15" s="4">
        <f t="shared" ref="D15:E15" si="0">SUM(D3:D14)</f>
        <v>49</v>
      </c>
      <c r="E15" s="4">
        <f t="shared" si="0"/>
        <v>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AE0B-4DC8-439D-9F56-B4F7774B92C8}">
  <dimension ref="A2:E15"/>
  <sheetViews>
    <sheetView workbookViewId="0">
      <selection activeCell="J30" sqref="J30"/>
    </sheetView>
  </sheetViews>
  <sheetFormatPr defaultRowHeight="15" x14ac:dyDescent="0.25"/>
  <cols>
    <col min="1" max="1" width="9.140625" style="9"/>
    <col min="2" max="2" width="9.140625" style="1"/>
    <col min="3" max="5" width="9.140625" style="4"/>
  </cols>
  <sheetData>
    <row r="2" spans="1:5" s="2" customFormat="1" x14ac:dyDescent="0.25">
      <c r="A2" s="8"/>
      <c r="C2" s="3" t="s">
        <v>3</v>
      </c>
      <c r="D2" s="3" t="s">
        <v>4</v>
      </c>
      <c r="E2" s="3" t="s">
        <v>5</v>
      </c>
    </row>
    <row r="3" spans="1:5" x14ac:dyDescent="0.25">
      <c r="B3" s="1" t="s">
        <v>0</v>
      </c>
      <c r="C3" s="4">
        <v>12</v>
      </c>
      <c r="D3" s="4">
        <v>2</v>
      </c>
      <c r="E3" s="4">
        <v>0</v>
      </c>
    </row>
    <row r="4" spans="1:5" x14ac:dyDescent="0.25">
      <c r="B4" s="1" t="s">
        <v>2</v>
      </c>
      <c r="C4" s="4">
        <v>13</v>
      </c>
      <c r="D4" s="4">
        <v>1</v>
      </c>
      <c r="E4" s="4">
        <v>0</v>
      </c>
    </row>
    <row r="5" spans="1:5" x14ac:dyDescent="0.25">
      <c r="B5" s="1" t="s">
        <v>6</v>
      </c>
      <c r="C5" s="4">
        <v>12</v>
      </c>
      <c r="D5" s="4">
        <v>2</v>
      </c>
      <c r="E5" s="4">
        <v>0</v>
      </c>
    </row>
    <row r="6" spans="1:5" x14ac:dyDescent="0.25">
      <c r="B6" s="1" t="s">
        <v>7</v>
      </c>
      <c r="C6" s="4">
        <v>5</v>
      </c>
      <c r="D6" s="4">
        <v>9</v>
      </c>
      <c r="E6" s="4">
        <v>0</v>
      </c>
    </row>
    <row r="7" spans="1:5" x14ac:dyDescent="0.25">
      <c r="B7" s="1" t="s">
        <v>8</v>
      </c>
      <c r="C7" s="4">
        <v>13</v>
      </c>
      <c r="D7" s="4">
        <v>1</v>
      </c>
      <c r="E7" s="4">
        <v>0</v>
      </c>
    </row>
    <row r="8" spans="1:5" x14ac:dyDescent="0.25">
      <c r="B8" s="1" t="s">
        <v>9</v>
      </c>
      <c r="C8" s="4">
        <v>13</v>
      </c>
      <c r="D8" s="4">
        <v>1</v>
      </c>
      <c r="E8" s="4">
        <v>0</v>
      </c>
    </row>
    <row r="9" spans="1:5" x14ac:dyDescent="0.25">
      <c r="B9" s="1" t="s">
        <v>1</v>
      </c>
      <c r="C9" s="4">
        <v>14</v>
      </c>
      <c r="D9" s="4">
        <v>0</v>
      </c>
      <c r="E9" s="4">
        <v>0</v>
      </c>
    </row>
    <row r="10" spans="1:5" x14ac:dyDescent="0.25">
      <c r="B10" s="1" t="s">
        <v>19</v>
      </c>
      <c r="C10" s="4">
        <v>6</v>
      </c>
      <c r="D10" s="4">
        <v>8</v>
      </c>
      <c r="E10" s="4">
        <v>0</v>
      </c>
    </row>
    <row r="11" spans="1:5" x14ac:dyDescent="0.25">
      <c r="B11" s="1" t="s">
        <v>11</v>
      </c>
      <c r="C11" s="4">
        <v>7</v>
      </c>
      <c r="D11" s="4">
        <v>7</v>
      </c>
      <c r="E11" s="4">
        <v>0</v>
      </c>
    </row>
    <row r="12" spans="1:5" x14ac:dyDescent="0.25">
      <c r="B12" s="1" t="s">
        <v>12</v>
      </c>
      <c r="C12" s="4">
        <v>11</v>
      </c>
      <c r="D12" s="4">
        <v>1</v>
      </c>
      <c r="E12" s="4">
        <v>2</v>
      </c>
    </row>
    <row r="13" spans="1:5" x14ac:dyDescent="0.25">
      <c r="B13" s="1" t="s">
        <v>14</v>
      </c>
      <c r="C13" s="4">
        <v>10</v>
      </c>
      <c r="D13" s="4">
        <v>4</v>
      </c>
      <c r="E13" s="4">
        <v>0</v>
      </c>
    </row>
    <row r="14" spans="1:5" x14ac:dyDescent="0.25">
      <c r="B14" s="1" t="s">
        <v>20</v>
      </c>
      <c r="C14" s="5">
        <v>11</v>
      </c>
      <c r="D14" s="5">
        <v>3</v>
      </c>
      <c r="E14" s="5">
        <v>0</v>
      </c>
    </row>
    <row r="15" spans="1:5" x14ac:dyDescent="0.25">
      <c r="C15" s="4">
        <f>SUM(C3:C14)</f>
        <v>127</v>
      </c>
      <c r="D15" s="4">
        <f t="shared" ref="D15:E15" si="0">SUM(D3:D14)</f>
        <v>39</v>
      </c>
      <c r="E15" s="4">
        <f t="shared" si="0"/>
        <v>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D8F7-63B7-4744-AE13-4DBEA6995215}">
  <dimension ref="A2:E15"/>
  <sheetViews>
    <sheetView workbookViewId="0">
      <selection activeCell="D18" sqref="D18"/>
    </sheetView>
  </sheetViews>
  <sheetFormatPr defaultRowHeight="15" x14ac:dyDescent="0.25"/>
  <cols>
    <col min="1" max="1" width="9.140625" style="9"/>
    <col min="2" max="2" width="9.140625" style="1"/>
    <col min="3" max="5" width="9.140625" style="4"/>
  </cols>
  <sheetData>
    <row r="2" spans="1:5" s="2" customFormat="1" x14ac:dyDescent="0.25">
      <c r="A2" s="8"/>
      <c r="C2" s="3" t="s">
        <v>3</v>
      </c>
      <c r="D2" s="3" t="s">
        <v>4</v>
      </c>
      <c r="E2" s="3" t="s">
        <v>5</v>
      </c>
    </row>
    <row r="3" spans="1:5" x14ac:dyDescent="0.25">
      <c r="B3" s="1" t="s">
        <v>0</v>
      </c>
      <c r="C3" s="4">
        <v>8</v>
      </c>
      <c r="D3" s="4">
        <v>6</v>
      </c>
      <c r="E3" s="4">
        <v>0</v>
      </c>
    </row>
    <row r="4" spans="1:5" x14ac:dyDescent="0.25">
      <c r="B4" s="1" t="s">
        <v>2</v>
      </c>
      <c r="C4" s="4">
        <v>13</v>
      </c>
      <c r="D4" s="4">
        <v>0</v>
      </c>
      <c r="E4" s="4">
        <v>1</v>
      </c>
    </row>
    <row r="5" spans="1:5" x14ac:dyDescent="0.25">
      <c r="B5" s="1" t="s">
        <v>6</v>
      </c>
      <c r="C5" s="4">
        <v>3</v>
      </c>
      <c r="D5" s="4">
        <v>10</v>
      </c>
      <c r="E5" s="4">
        <v>1</v>
      </c>
    </row>
    <row r="6" spans="1:5" x14ac:dyDescent="0.25">
      <c r="B6" s="1" t="s">
        <v>7</v>
      </c>
      <c r="C6" s="4">
        <v>5</v>
      </c>
      <c r="D6" s="4">
        <v>2</v>
      </c>
      <c r="E6" s="4">
        <v>7</v>
      </c>
    </row>
    <row r="7" spans="1:5" x14ac:dyDescent="0.25">
      <c r="B7" s="1" t="s">
        <v>8</v>
      </c>
      <c r="C7" s="4">
        <v>11</v>
      </c>
      <c r="D7" s="4">
        <v>3</v>
      </c>
      <c r="E7" s="4">
        <v>0</v>
      </c>
    </row>
    <row r="8" spans="1:5" x14ac:dyDescent="0.25">
      <c r="B8" s="1" t="s">
        <v>9</v>
      </c>
      <c r="C8" s="4">
        <v>11</v>
      </c>
      <c r="D8" s="4">
        <v>3</v>
      </c>
      <c r="E8" s="4">
        <v>0</v>
      </c>
    </row>
    <row r="9" spans="1:5" x14ac:dyDescent="0.25">
      <c r="B9" s="1" t="s">
        <v>1</v>
      </c>
      <c r="C9" s="4">
        <v>8</v>
      </c>
      <c r="D9" s="4">
        <v>3</v>
      </c>
      <c r="E9" s="4">
        <v>3</v>
      </c>
    </row>
    <row r="10" spans="1:5" x14ac:dyDescent="0.25">
      <c r="B10" s="1" t="s">
        <v>19</v>
      </c>
      <c r="C10" s="4">
        <v>14</v>
      </c>
      <c r="D10" s="4">
        <v>0</v>
      </c>
      <c r="E10" s="4">
        <v>0</v>
      </c>
    </row>
    <row r="11" spans="1:5" x14ac:dyDescent="0.25">
      <c r="B11" s="1" t="s">
        <v>11</v>
      </c>
      <c r="C11" s="4">
        <v>12</v>
      </c>
      <c r="D11" s="4">
        <v>1</v>
      </c>
      <c r="E11" s="4">
        <v>1</v>
      </c>
    </row>
    <row r="12" spans="1:5" x14ac:dyDescent="0.25">
      <c r="B12" s="1" t="s">
        <v>12</v>
      </c>
      <c r="C12" s="4">
        <v>9</v>
      </c>
      <c r="D12" s="4">
        <v>3</v>
      </c>
      <c r="E12" s="4">
        <v>2</v>
      </c>
    </row>
    <row r="13" spans="1:5" x14ac:dyDescent="0.25">
      <c r="B13" s="1" t="s">
        <v>14</v>
      </c>
      <c r="C13" s="4">
        <v>8</v>
      </c>
      <c r="D13" s="4">
        <v>5</v>
      </c>
      <c r="E13" s="4">
        <v>1</v>
      </c>
    </row>
    <row r="14" spans="1:5" x14ac:dyDescent="0.25">
      <c r="B14" s="1" t="s">
        <v>20</v>
      </c>
      <c r="C14" s="5">
        <v>9</v>
      </c>
      <c r="D14" s="5">
        <v>5</v>
      </c>
      <c r="E14" s="5">
        <v>0</v>
      </c>
    </row>
    <row r="15" spans="1:5" x14ac:dyDescent="0.25">
      <c r="C15" s="4">
        <f>SUM(C3:C14)</f>
        <v>111</v>
      </c>
      <c r="D15" s="4">
        <f t="shared" ref="D15:E15" si="0">SUM(D3:D14)</f>
        <v>41</v>
      </c>
      <c r="E15" s="4">
        <f t="shared" si="0"/>
        <v>16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5A28-FB4B-43F5-B37F-6E159759B7B3}">
  <dimension ref="A2:E15"/>
  <sheetViews>
    <sheetView tabSelected="1" workbookViewId="0">
      <selection activeCell="D28" sqref="D28"/>
    </sheetView>
  </sheetViews>
  <sheetFormatPr defaultRowHeight="15" x14ac:dyDescent="0.25"/>
  <cols>
    <col min="1" max="1" width="9.140625" style="9"/>
    <col min="2" max="2" width="9.140625" style="1"/>
    <col min="3" max="5" width="9.140625" style="4"/>
  </cols>
  <sheetData>
    <row r="2" spans="1:5" s="2" customFormat="1" x14ac:dyDescent="0.25">
      <c r="A2" s="8"/>
      <c r="C2" s="3" t="s">
        <v>3</v>
      </c>
      <c r="D2" s="3" t="s">
        <v>4</v>
      </c>
      <c r="E2" s="3" t="s">
        <v>5</v>
      </c>
    </row>
    <row r="3" spans="1:5" x14ac:dyDescent="0.25">
      <c r="A3"/>
      <c r="B3" s="1" t="s">
        <v>0</v>
      </c>
      <c r="C3" s="4">
        <v>8</v>
      </c>
      <c r="D3" s="4">
        <v>5</v>
      </c>
      <c r="E3" s="4">
        <v>1</v>
      </c>
    </row>
    <row r="4" spans="1:5" x14ac:dyDescent="0.25">
      <c r="A4"/>
      <c r="B4" s="1" t="s">
        <v>2</v>
      </c>
      <c r="C4" s="4">
        <v>14</v>
      </c>
    </row>
    <row r="5" spans="1:5" x14ac:dyDescent="0.25">
      <c r="A5"/>
      <c r="B5" s="1" t="s">
        <v>6</v>
      </c>
      <c r="C5" s="4">
        <v>13</v>
      </c>
      <c r="E5" s="4">
        <v>1</v>
      </c>
    </row>
    <row r="6" spans="1:5" x14ac:dyDescent="0.25">
      <c r="A6"/>
      <c r="B6" s="1" t="s">
        <v>7</v>
      </c>
      <c r="C6" s="4">
        <v>10</v>
      </c>
      <c r="D6" s="4">
        <v>4</v>
      </c>
    </row>
    <row r="7" spans="1:5" x14ac:dyDescent="0.25">
      <c r="A7"/>
      <c r="B7" s="1" t="s">
        <v>8</v>
      </c>
      <c r="C7" s="4">
        <v>13</v>
      </c>
      <c r="D7" s="4">
        <v>1</v>
      </c>
    </row>
    <row r="8" spans="1:5" x14ac:dyDescent="0.25">
      <c r="A8"/>
      <c r="B8" s="1" t="s">
        <v>9</v>
      </c>
      <c r="C8" s="4">
        <v>10</v>
      </c>
      <c r="D8" s="4">
        <v>3</v>
      </c>
      <c r="E8" s="4">
        <v>1</v>
      </c>
    </row>
    <row r="9" spans="1:5" x14ac:dyDescent="0.25">
      <c r="A9"/>
      <c r="B9" s="1" t="s">
        <v>1</v>
      </c>
      <c r="C9" s="4">
        <v>6</v>
      </c>
      <c r="D9" s="4">
        <v>2</v>
      </c>
      <c r="E9" s="4">
        <v>6</v>
      </c>
    </row>
    <row r="10" spans="1:5" x14ac:dyDescent="0.25">
      <c r="A10"/>
      <c r="B10" s="1" t="s">
        <v>19</v>
      </c>
      <c r="C10" s="4">
        <v>11</v>
      </c>
      <c r="D10" s="4">
        <v>3</v>
      </c>
    </row>
    <row r="11" spans="1:5" x14ac:dyDescent="0.25">
      <c r="A11"/>
      <c r="B11" s="1" t="s">
        <v>11</v>
      </c>
      <c r="C11" s="4">
        <v>13</v>
      </c>
      <c r="E11" s="4">
        <v>1</v>
      </c>
    </row>
    <row r="12" spans="1:5" x14ac:dyDescent="0.25">
      <c r="A12"/>
      <c r="B12" s="1" t="s">
        <v>12</v>
      </c>
      <c r="C12" s="4">
        <v>6</v>
      </c>
      <c r="D12" s="4">
        <v>5</v>
      </c>
      <c r="E12" s="4">
        <v>3</v>
      </c>
    </row>
    <row r="13" spans="1:5" x14ac:dyDescent="0.25">
      <c r="A13"/>
      <c r="B13" s="1" t="s">
        <v>14</v>
      </c>
      <c r="C13" s="4">
        <v>10</v>
      </c>
      <c r="D13" s="4">
        <v>3</v>
      </c>
      <c r="E13" s="4">
        <v>1</v>
      </c>
    </row>
    <row r="14" spans="1:5" x14ac:dyDescent="0.25">
      <c r="A14"/>
      <c r="B14" s="1" t="s">
        <v>20</v>
      </c>
      <c r="C14" s="5">
        <v>10</v>
      </c>
      <c r="D14" s="5">
        <v>4</v>
      </c>
      <c r="E14" s="5"/>
    </row>
    <row r="15" spans="1:5" x14ac:dyDescent="0.25">
      <c r="C15" s="4">
        <f>SUM(C3:C14)</f>
        <v>124</v>
      </c>
      <c r="D15" s="4">
        <f t="shared" ref="D15:E15" si="0">SUM(D3:D14)</f>
        <v>30</v>
      </c>
      <c r="E15" s="4">
        <f t="shared" si="0"/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League</vt:lpstr>
      <vt:lpstr>Managers</vt:lpstr>
      <vt:lpstr>2018</vt:lpstr>
      <vt:lpstr>2019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Dave Fiorella</cp:lastModifiedBy>
  <dcterms:created xsi:type="dcterms:W3CDTF">2020-01-31T17:54:29Z</dcterms:created>
  <dcterms:modified xsi:type="dcterms:W3CDTF">2025-12-15T21:04:53Z</dcterms:modified>
</cp:coreProperties>
</file>